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rch0108\Desktop\"/>
    </mc:Choice>
  </mc:AlternateContent>
  <bookViews>
    <workbookView xWindow="-1455" yWindow="195" windowWidth="12540" windowHeight="7560" tabRatio="926"/>
  </bookViews>
  <sheets>
    <sheet name="1. Intro" sheetId="10" r:id="rId1"/>
    <sheet name="2. Critères" sheetId="2" r:id="rId2"/>
    <sheet name="3. Conformité" sheetId="25" r:id="rId3"/>
    <sheet name="4. Tableau récap" sheetId="1" r:id="rId4"/>
    <sheet name="5. Tab détaillé" sheetId="21" r:id="rId5"/>
    <sheet name="6. Avantage offre" sheetId="28" r:id="rId6"/>
    <sheet name="7. Not prix" sheetId="8" r:id="rId7"/>
    <sheet name="8. Aide not Q1-5" sheetId="26" r:id="rId8"/>
    <sheet name="9. Aide not Q6-9" sheetId="34" r:id="rId9"/>
    <sheet name="10. Aide not R5-9" sheetId="35" r:id="rId10"/>
    <sheet name="11. Aide not R13-14" sheetId="36" r:id="rId11"/>
    <sheet name="12. Critère concordance" sheetId="7" r:id="rId12"/>
    <sheet name="13. Liste critères" sheetId="30" r:id="rId13"/>
  </sheets>
  <definedNames>
    <definedName name="critères" localSheetId="9">#REF!</definedName>
    <definedName name="critères" localSheetId="10">#REF!</definedName>
    <definedName name="critères" localSheetId="12">'13. Liste critères'!$A$5:$A$10</definedName>
    <definedName name="critères" localSheetId="8">#REF!</definedName>
    <definedName name="critères">#REF!</definedName>
    <definedName name="_xlnm.Print_Titles" localSheetId="1">'2. Critères'!$8:$9</definedName>
    <definedName name="_xlnm.Print_Titles" localSheetId="2">'3. Conformité'!$8:$8</definedName>
    <definedName name="_xlnm.Print_Titles" localSheetId="4">'5. Tab détaillé'!$4:$6</definedName>
    <definedName name="libre" localSheetId="9">#REF!</definedName>
    <definedName name="libre" localSheetId="10">#REF!</definedName>
    <definedName name="libre" localSheetId="12">'13. Liste critères'!$D$23:$D$24</definedName>
    <definedName name="libre" localSheetId="8">#REF!</definedName>
    <definedName name="libre">#REF!</definedName>
    <definedName name="organisation" localSheetId="9">#REF!</definedName>
    <definedName name="organisation" localSheetId="10">#REF!</definedName>
    <definedName name="organisation" localSheetId="12">'13. Liste critères'!$D$5:$D$9</definedName>
    <definedName name="organisation" localSheetId="8">#REF!</definedName>
    <definedName name="organisation">#REF!</definedName>
    <definedName name="organisation1" localSheetId="9">#REF!</definedName>
    <definedName name="organisation1" localSheetId="10">#REF!</definedName>
    <definedName name="organisation1" localSheetId="12">'13. Liste critères'!$D$5:$D$10</definedName>
    <definedName name="organisation1" localSheetId="8">#REF!</definedName>
    <definedName name="organisation1">#REF!</definedName>
    <definedName name="qualité" localSheetId="9">#REF!</definedName>
    <definedName name="qualité" localSheetId="10">#REF!</definedName>
    <definedName name="qualité" localSheetId="12">'13. Liste critères'!$D$11:$D$13</definedName>
    <definedName name="qualité" localSheetId="8">#REF!</definedName>
    <definedName name="qualité">#REF!</definedName>
    <definedName name="qualité1" localSheetId="9">#REF!</definedName>
    <definedName name="qualité1" localSheetId="10">#REF!</definedName>
    <definedName name="qualité1" localSheetId="12">'13. Liste critères'!$D$11:$D$14</definedName>
    <definedName name="qualité1" localSheetId="8">#REF!</definedName>
    <definedName name="qualité1">#REF!</definedName>
    <definedName name="référence" localSheetId="9">#REF!</definedName>
    <definedName name="référence" localSheetId="10">#REF!</definedName>
    <definedName name="référence" localSheetId="12">'13. Liste critères'!$D$21</definedName>
    <definedName name="référence" localSheetId="8">#REF!</definedName>
    <definedName name="référence">#REF!</definedName>
    <definedName name="références" localSheetId="9">#REF!</definedName>
    <definedName name="références" localSheetId="10">#REF!</definedName>
    <definedName name="références" localSheetId="12">'13. Liste critères'!$D$21:$D$22</definedName>
    <definedName name="références" localSheetId="8">#REF!</definedName>
    <definedName name="références">#REF!</definedName>
    <definedName name="soumissionnaire" localSheetId="9">#REF!</definedName>
    <definedName name="soumissionnaire" localSheetId="10">#REF!</definedName>
    <definedName name="soumissionnaire" localSheetId="12">'13. Liste critères'!$D$15:$D$19</definedName>
    <definedName name="soumissionnaire" localSheetId="8">#REF!</definedName>
    <definedName name="soumissionnaire">#REF!</definedName>
    <definedName name="soumissionnaire1" localSheetId="9">#REF!</definedName>
    <definedName name="soumissionnaire1" localSheetId="10">#REF!</definedName>
    <definedName name="soumissionnaire1" localSheetId="12">'13. Liste critères'!$D$15:$D$20</definedName>
    <definedName name="soumissionnaire1" localSheetId="8">#REF!</definedName>
    <definedName name="soumissionnaire1">#REF!</definedName>
    <definedName name="_xlnm.Print_Area" localSheetId="0">'1. Intro'!$A$1:$K$25</definedName>
    <definedName name="_xlnm.Print_Area" localSheetId="9">'10. Aide not R5-9'!$A$1:$X$53</definedName>
    <definedName name="_xlnm.Print_Area" localSheetId="10">'11. Aide not R13-14'!$A$1:$V$25</definedName>
    <definedName name="_xlnm.Print_Area" localSheetId="11">'12. Critère concordance'!$A$1:$H$16</definedName>
    <definedName name="_xlnm.Print_Area" localSheetId="12">'13. Liste critères'!$A$1:$E$25</definedName>
    <definedName name="_xlnm.Print_Area" localSheetId="1">'2. Critères'!$A$1:$G$24</definedName>
    <definedName name="_xlnm.Print_Area" localSheetId="2">'3. Conformité'!$A$2:$F$28</definedName>
    <definedName name="_xlnm.Print_Area" localSheetId="3">'4. Tableau récap'!$A$1:$L$20</definedName>
    <definedName name="_xlnm.Print_Area" localSheetId="4">'5. Tab détaillé'!$A$1:$N$36</definedName>
    <definedName name="_xlnm.Print_Area" localSheetId="5">'6. Avantage offre'!$A$1:$B$9</definedName>
    <definedName name="_xlnm.Print_Area" localSheetId="6">'7. Not prix'!$A$1:$F$13</definedName>
    <definedName name="_xlnm.Print_Area" localSheetId="7">'8. Aide not Q1-5'!$A$1:$V$42</definedName>
    <definedName name="_xlnm.Print_Area" localSheetId="8">'9. Aide not Q6-9'!$A$1:$W$54</definedName>
  </definedNames>
  <calcPr calcId="152511"/>
</workbook>
</file>

<file path=xl/calcChain.xml><?xml version="1.0" encoding="utf-8"?>
<calcChain xmlns="http://schemas.openxmlformats.org/spreadsheetml/2006/main">
  <c r="A5" i="21" l="1"/>
  <c r="A4" i="21"/>
  <c r="C23" i="30" l="1"/>
  <c r="N9" i="21" l="1"/>
  <c r="L9" i="21"/>
  <c r="J9" i="21"/>
  <c r="H9" i="21"/>
  <c r="K9" i="1" l="1"/>
  <c r="I9" i="1"/>
  <c r="G9" i="1"/>
  <c r="E9" i="1"/>
  <c r="C9" i="1"/>
  <c r="N30" i="21"/>
  <c r="L30" i="21"/>
  <c r="J30" i="21"/>
  <c r="H30" i="21"/>
  <c r="N27" i="21"/>
  <c r="L27" i="21"/>
  <c r="B30" i="21"/>
  <c r="D31" i="21"/>
  <c r="D28" i="21"/>
  <c r="D25" i="21"/>
  <c r="D18" i="21"/>
  <c r="D13" i="21"/>
  <c r="F31" i="21"/>
  <c r="H31" i="21"/>
  <c r="J31" i="21"/>
  <c r="L31" i="21"/>
  <c r="N31" i="21"/>
  <c r="F30" i="21"/>
  <c r="N28" i="21"/>
  <c r="L28" i="21"/>
  <c r="J28" i="21"/>
  <c r="H28" i="21"/>
  <c r="F28" i="21"/>
  <c r="H27" i="21"/>
  <c r="F27" i="21"/>
  <c r="J27" i="21"/>
  <c r="N21" i="21"/>
  <c r="N22" i="21"/>
  <c r="N23" i="21"/>
  <c r="N24" i="21"/>
  <c r="N25" i="21"/>
  <c r="L21" i="21"/>
  <c r="L22" i="21"/>
  <c r="L23" i="21"/>
  <c r="L24" i="21"/>
  <c r="L25" i="21"/>
  <c r="J21" i="21"/>
  <c r="J22" i="21"/>
  <c r="J23" i="21"/>
  <c r="J24" i="21"/>
  <c r="J25" i="21"/>
  <c r="H21" i="21"/>
  <c r="H22" i="21"/>
  <c r="H23" i="21"/>
  <c r="H24" i="21"/>
  <c r="H25" i="21"/>
  <c r="F21" i="21"/>
  <c r="F22" i="21"/>
  <c r="F23" i="21"/>
  <c r="F24" i="21"/>
  <c r="F25" i="21"/>
  <c r="N20" i="21"/>
  <c r="L20" i="21"/>
  <c r="J20" i="21"/>
  <c r="H20" i="21"/>
  <c r="F20" i="21"/>
  <c r="D19" i="21"/>
  <c r="M19" i="21" s="1"/>
  <c r="N16" i="21"/>
  <c r="N17" i="21"/>
  <c r="N18" i="21"/>
  <c r="N15" i="21"/>
  <c r="L16" i="21"/>
  <c r="L17" i="21"/>
  <c r="L18" i="21"/>
  <c r="L15" i="21"/>
  <c r="J16" i="21"/>
  <c r="J17" i="21"/>
  <c r="J18" i="21"/>
  <c r="J15" i="21"/>
  <c r="H16" i="21"/>
  <c r="H17" i="21"/>
  <c r="H18" i="21"/>
  <c r="H15" i="21"/>
  <c r="B15" i="1"/>
  <c r="F16" i="21"/>
  <c r="F17" i="21"/>
  <c r="F18" i="21"/>
  <c r="F15" i="21"/>
  <c r="N8" i="21"/>
  <c r="N10" i="21"/>
  <c r="N12" i="21"/>
  <c r="N13" i="21"/>
  <c r="N7" i="21"/>
  <c r="L8" i="21"/>
  <c r="L10" i="21"/>
  <c r="L12" i="21"/>
  <c r="L13" i="21"/>
  <c r="L7" i="21"/>
  <c r="D14" i="21"/>
  <c r="F8" i="21"/>
  <c r="F10" i="21"/>
  <c r="F12" i="21"/>
  <c r="F13" i="21"/>
  <c r="H8" i="21"/>
  <c r="H10" i="21"/>
  <c r="H12" i="21"/>
  <c r="H13" i="21"/>
  <c r="J8" i="21"/>
  <c r="J10" i="21"/>
  <c r="J12" i="21"/>
  <c r="J13" i="21"/>
  <c r="J7" i="21"/>
  <c r="H7" i="21"/>
  <c r="F7" i="21"/>
  <c r="B34" i="21"/>
  <c r="B36" i="21"/>
  <c r="M4" i="21"/>
  <c r="K4" i="21"/>
  <c r="I4" i="21"/>
  <c r="G4" i="21"/>
  <c r="E4" i="21"/>
  <c r="C11" i="1"/>
  <c r="D11" i="1" s="1"/>
  <c r="K14" i="1"/>
  <c r="L14" i="1" s="1"/>
  <c r="I14" i="1"/>
  <c r="J14" i="1" s="1"/>
  <c r="G14" i="1"/>
  <c r="H14" i="1" s="1"/>
  <c r="E14" i="1"/>
  <c r="F14" i="1" s="1"/>
  <c r="C14" i="1"/>
  <c r="D14" i="1" s="1"/>
  <c r="D32" i="21"/>
  <c r="E32" i="21" s="1"/>
  <c r="D26" i="21"/>
  <c r="I26" i="21" s="1"/>
  <c r="D29" i="21"/>
  <c r="G29" i="21" s="1"/>
  <c r="E13" i="1"/>
  <c r="F13" i="1" s="1"/>
  <c r="E12" i="1"/>
  <c r="F12" i="1" s="1"/>
  <c r="E11" i="1"/>
  <c r="F11" i="1" s="1"/>
  <c r="E10" i="1"/>
  <c r="F10" i="1" s="1"/>
  <c r="C10" i="1"/>
  <c r="D10" i="1" s="1"/>
  <c r="F9" i="1"/>
  <c r="D9" i="1"/>
  <c r="K13" i="1"/>
  <c r="L13" i="1" s="1"/>
  <c r="K12" i="1"/>
  <c r="L12" i="1" s="1"/>
  <c r="K11" i="1"/>
  <c r="L11" i="1" s="1"/>
  <c r="K10" i="1"/>
  <c r="L10" i="1" s="1"/>
  <c r="I13" i="1"/>
  <c r="J13" i="1" s="1"/>
  <c r="I12" i="1"/>
  <c r="J12" i="1" s="1"/>
  <c r="I11" i="1"/>
  <c r="J11" i="1" s="1"/>
  <c r="I10" i="1"/>
  <c r="J10" i="1" s="1"/>
  <c r="G13" i="1"/>
  <c r="H13" i="1" s="1"/>
  <c r="G12" i="1"/>
  <c r="H12" i="1" s="1"/>
  <c r="G11" i="1"/>
  <c r="H11" i="1" s="1"/>
  <c r="G10" i="1"/>
  <c r="H10" i="1" s="1"/>
  <c r="C12" i="1"/>
  <c r="D12" i="1" s="1"/>
  <c r="C13" i="1"/>
  <c r="D13" i="1" s="1"/>
  <c r="A30" i="21"/>
  <c r="L9" i="1"/>
  <c r="J9" i="1"/>
  <c r="H9" i="1"/>
  <c r="G7" i="1"/>
  <c r="I7" i="1"/>
  <c r="K7" i="1"/>
  <c r="E7" i="1"/>
  <c r="F9" i="21" l="1"/>
  <c r="F14" i="21" s="1"/>
  <c r="E14" i="21" s="1"/>
  <c r="K19" i="21"/>
  <c r="H32" i="21"/>
  <c r="F29" i="21"/>
  <c r="L29" i="21"/>
  <c r="L32" i="21"/>
  <c r="K26" i="21"/>
  <c r="J14" i="21"/>
  <c r="I14" i="21" s="1"/>
  <c r="L14" i="21"/>
  <c r="K14" i="21" s="1"/>
  <c r="N14" i="21"/>
  <c r="M14" i="21" s="1"/>
  <c r="H19" i="21"/>
  <c r="J19" i="21"/>
  <c r="N19" i="21"/>
  <c r="H29" i="21"/>
  <c r="H14" i="21"/>
  <c r="G14" i="21" s="1"/>
  <c r="F19" i="21"/>
  <c r="L19" i="21"/>
  <c r="I32" i="21"/>
  <c r="I19" i="21"/>
  <c r="G32" i="21"/>
  <c r="J15" i="1"/>
  <c r="G19" i="21"/>
  <c r="K32" i="21"/>
  <c r="E19" i="21"/>
  <c r="F26" i="21"/>
  <c r="J29" i="21"/>
  <c r="J32" i="21"/>
  <c r="F15" i="1"/>
  <c r="K29" i="21"/>
  <c r="M32" i="21"/>
  <c r="F32" i="21"/>
  <c r="L15" i="1"/>
  <c r="L26" i="21"/>
  <c r="E29" i="21"/>
  <c r="G26" i="21"/>
  <c r="J26" i="21"/>
  <c r="N26" i="21"/>
  <c r="D15" i="1"/>
  <c r="H26" i="21"/>
  <c r="N29" i="21"/>
  <c r="N32" i="21"/>
  <c r="H15" i="1"/>
  <c r="I29" i="21"/>
  <c r="M29" i="21"/>
  <c r="E26" i="21"/>
  <c r="M26" i="21"/>
  <c r="K16" i="1" l="1"/>
  <c r="G16" i="1"/>
  <c r="E16" i="1"/>
  <c r="I16" i="1"/>
  <c r="C16" i="1"/>
</calcChain>
</file>

<file path=xl/comments1.xml><?xml version="1.0" encoding="utf-8"?>
<comments xmlns="http://schemas.openxmlformats.org/spreadsheetml/2006/main">
  <authors>
    <author>Cagliesi David</author>
    <author>Radaelli Alessia</author>
  </authors>
  <commentList>
    <comment ref="C10" authorId="0" shapeId="0">
      <text>
        <r>
          <rPr>
            <sz val="9"/>
            <color indexed="81"/>
            <rFont val="Tahoma"/>
            <family val="2"/>
          </rPr>
          <t>Selon directive LEA, le prix doit en principe être pondéré à 50%</t>
        </r>
      </text>
    </comment>
    <comment ref="E10" authorId="1" shapeId="0">
      <text>
        <r>
          <rPr>
            <sz val="10"/>
            <color indexed="81"/>
            <rFont val="Tahoma"/>
            <family val="2"/>
          </rPr>
          <t>La pondération du prix ne peut pas être inférieure à 20% et supérieure à 80%</t>
        </r>
      </text>
    </comment>
    <comment ref="E11" authorId="1" shapeId="0">
      <text>
        <r>
          <rPr>
            <sz val="10"/>
            <color indexed="81"/>
            <rFont val="Tahoma"/>
            <family val="2"/>
          </rPr>
          <t>La pondération des critères de 3 à 6 est seulement indicative.
Le responsable de projet l'adapte en fonction du marché</t>
        </r>
      </text>
    </comment>
    <comment ref="E15" authorId="1" shapeId="0">
      <text>
        <r>
          <rPr>
            <sz val="10"/>
            <color indexed="81"/>
            <rFont val="Tahoma"/>
            <family val="2"/>
          </rPr>
          <t>La pondération des critères de 3 à 6 est seulement indicative.
Le responsable de projet l'adapte en fonction du marché</t>
        </r>
      </text>
    </comment>
    <comment ref="E18" authorId="1" shapeId="0">
      <text>
        <r>
          <rPr>
            <sz val="10"/>
            <color indexed="81"/>
            <rFont val="Tahoma"/>
            <family val="2"/>
          </rPr>
          <t>La pondération des critères de 3 à 6 est seulement indicative.
Le responsable de projet l'adapte en fonction du marché</t>
        </r>
      </text>
    </comment>
    <comment ref="E23" authorId="1" shapeId="0">
      <text>
        <r>
          <rPr>
            <sz val="10"/>
            <color indexed="81"/>
            <rFont val="Tahoma"/>
            <family val="2"/>
          </rPr>
          <t>La pondération des critères de 3 à 6 est seulement indicative.
Le responsable de projet l'adapte en fonction du marché</t>
        </r>
      </text>
    </comment>
  </commentList>
</comments>
</file>

<file path=xl/comments2.xml><?xml version="1.0" encoding="utf-8"?>
<comments xmlns="http://schemas.openxmlformats.org/spreadsheetml/2006/main">
  <authors>
    <author>Cagliesi David</author>
  </authors>
  <commentList>
    <comment ref="A9" authorId="0" shapeId="0">
      <text>
        <r>
          <rPr>
            <sz val="9"/>
            <color indexed="81"/>
            <rFont val="Tahoma"/>
            <family val="2"/>
          </rPr>
          <t>Toute offre arrivée hors délais sera automatiquement exclue</t>
        </r>
      </text>
    </comment>
    <comment ref="A10" authorId="0" shapeId="0">
      <text>
        <r>
          <rPr>
            <sz val="9"/>
            <color indexed="81"/>
            <rFont val="Tahoma"/>
            <family val="2"/>
          </rPr>
          <t>Pour être valable, l’offre doit être datée et signée, rendue sous format papier et doit être un original. Tout manquement à l’un de ces éléments est un motif d’exclusion</t>
        </r>
      </text>
    </comment>
    <comment ref="A11" authorId="0" shapeId="0">
      <text>
        <r>
          <rPr>
            <sz val="9"/>
            <color indexed="81"/>
            <rFont val="Tahoma"/>
            <family val="2"/>
          </rPr>
          <t>Ces attestations seront dans tous les cas redemandées à l’entreprise présumée adjudicatrice suite à l’analyse des offres</t>
        </r>
      </text>
    </comment>
    <comment ref="A21" authorId="0" shapeId="0">
      <text>
        <r>
          <rPr>
            <sz val="9"/>
            <color indexed="81"/>
            <rFont val="Tahoma"/>
            <family val="2"/>
          </rPr>
          <t>Si ce n’est pas le cas, une confirmation de ses prix peut être demandée à l’entreprise.
Selon la jurisprudence, une offre peut être jugée anormalement basse à partir d’une différence de 30% par rapport au prix moyen</t>
        </r>
      </text>
    </comment>
    <comment ref="A22" authorId="0" shapeId="0">
      <text>
        <r>
          <rPr>
            <sz val="9"/>
            <color indexed="81"/>
            <rFont val="Tahoma"/>
            <family val="2"/>
          </rPr>
          <t>A compléter en fonction des annexes demandées dans le dossier d’appel d’offres.
En fonction de l’importance des annexes manquantes, l’offre peut être exclue</t>
        </r>
      </text>
    </comment>
    <comment ref="A23" authorId="0" shapeId="0">
      <text>
        <r>
          <rPr>
            <sz val="9"/>
            <color indexed="81"/>
            <rFont val="Tahoma"/>
            <family val="2"/>
          </rPr>
          <t>A compléter en fonction des annexes demandées dans le dossier d’appel d’offres.
En fonction de l’importance des annexes manquantes, l’offre peut être exclue</t>
        </r>
      </text>
    </comment>
  </commentList>
</comments>
</file>

<file path=xl/comments3.xml><?xml version="1.0" encoding="utf-8"?>
<comments xmlns="http://schemas.openxmlformats.org/spreadsheetml/2006/main">
  <authors>
    <author>Cauderay Alain</author>
    <author>Zürcher Dominique</author>
  </authors>
  <commentList>
    <comment ref="C6" authorId="0" shapeId="0">
      <text>
        <r>
          <rPr>
            <sz val="10"/>
            <color indexed="81"/>
            <rFont val="Tahoma"/>
            <family val="2"/>
          </rPr>
          <t>Saisir le montant TTC de l'offre la meilleur marché</t>
        </r>
      </text>
    </comment>
    <comment ref="A8" authorId="1" shapeId="0">
      <text>
        <r>
          <rPr>
            <sz val="9"/>
            <color indexed="81"/>
            <rFont val="Tahoma"/>
            <family val="2"/>
          </rPr>
          <t>Insertion des critères par ordre d'importance</t>
        </r>
      </text>
    </comment>
  </commentList>
</comments>
</file>

<file path=xl/comments4.xml><?xml version="1.0" encoding="utf-8"?>
<comments xmlns="http://schemas.openxmlformats.org/spreadsheetml/2006/main">
  <authors>
    <author>Zürcher Dominique</author>
    <author>Cagliesi David</author>
  </authors>
  <commentList>
    <comment ref="A6" authorId="0" shapeId="0">
      <text>
        <r>
          <rPr>
            <sz val="9"/>
            <color indexed="81"/>
            <rFont val="Tahoma"/>
            <family val="2"/>
          </rPr>
          <t>Insertion des critères par ordre d'importance</t>
        </r>
      </text>
    </comment>
    <comment ref="C6" authorId="1" shapeId="0">
      <text>
        <r>
          <rPr>
            <sz val="9"/>
            <color indexed="81"/>
            <rFont val="Tahoma"/>
            <family val="2"/>
          </rPr>
          <t xml:space="preserve">Liens vers les annexes disponibles dans l'onglet "14. Liste critères tableau"
</t>
        </r>
      </text>
    </comment>
  </commentList>
</comments>
</file>

<file path=xl/comments5.xml><?xml version="1.0" encoding="utf-8"?>
<comments xmlns="http://schemas.openxmlformats.org/spreadsheetml/2006/main">
  <authors>
    <author>Cagliesi David</author>
  </authors>
  <commentList>
    <comment ref="A4" authorId="0" shapeId="0">
      <text>
        <r>
          <rPr>
            <sz val="9"/>
            <color indexed="81"/>
            <rFont val="Tahoma"/>
            <family val="2"/>
          </rPr>
          <t>Liste des critères d'évaluation, la cellule libre permet l'intégration d'un critère supplémentaire</t>
        </r>
      </text>
    </comment>
    <comment ref="D4" authorId="0" shapeId="0">
      <text>
        <r>
          <rPr>
            <sz val="9"/>
            <color indexed="81"/>
            <rFont val="Tahoma"/>
            <family val="2"/>
          </rPr>
          <t>Liste des critères d'évaluation, les cellules libres permettent l'intégration de critères supplémentaires</t>
        </r>
      </text>
    </comment>
    <comment ref="E18" authorId="0" shapeId="0">
      <text>
        <r>
          <rPr>
            <sz val="9"/>
            <color indexed="81"/>
            <rFont val="Tahoma"/>
            <family val="2"/>
          </rPr>
          <t>Le critère ou sous-critère de la formation des apprenti·e·s ne doit pas être utilisé pour des marchés soumis aux accords internationaux car il pourrait être jugé discriminatoire</t>
        </r>
      </text>
    </comment>
  </commentList>
</comments>
</file>

<file path=xl/sharedStrings.xml><?xml version="1.0" encoding="utf-8"?>
<sst xmlns="http://schemas.openxmlformats.org/spreadsheetml/2006/main" count="323" uniqueCount="211">
  <si>
    <t>Prix</t>
  </si>
  <si>
    <t>Date :</t>
  </si>
  <si>
    <t>Noms, prénoms :</t>
  </si>
  <si>
    <t>Signatures :</t>
  </si>
  <si>
    <t>DESCRIPTIF</t>
  </si>
  <si>
    <t>Références</t>
  </si>
  <si>
    <t>Ecart en %</t>
  </si>
  <si>
    <t>Pondération des critères (en %)</t>
  </si>
  <si>
    <t>Travaux courants sans exigences particulières</t>
  </si>
  <si>
    <t>Travaux à exigences qualitatives moyennes</t>
  </si>
  <si>
    <t>Travaux à hautes exigences qualitatives</t>
  </si>
  <si>
    <t>Organisation pour l'exécution du marché</t>
  </si>
  <si>
    <t>Nombre, planification et disponibilité des moyens et des ressources pour l'exécution du marché</t>
  </si>
  <si>
    <t>Qualifications des personnes-clés désignées pour l'exécution du marché</t>
  </si>
  <si>
    <t>Qualités techniques de l'offre</t>
  </si>
  <si>
    <t>Organisation du soumissionnaire</t>
  </si>
  <si>
    <t>Organisation qualité du soumissionnaire pour satisfaire les exigences du client</t>
  </si>
  <si>
    <t>CRITERES</t>
  </si>
  <si>
    <t>Totaux notes pondérées</t>
  </si>
  <si>
    <t>Classement</t>
  </si>
  <si>
    <t>Montants arrêtés TTC</t>
  </si>
  <si>
    <t>Note</t>
  </si>
  <si>
    <t>Note pondérée</t>
  </si>
  <si>
    <t>Critère qualité technique de l'offre - sous-critère concordance des prix</t>
  </si>
  <si>
    <t>Analyse de sensibilité des prix unitaires dans le but d'évaluer et pénaliser la spéculation</t>
  </si>
  <si>
    <t>Méthode de notation du prix</t>
  </si>
  <si>
    <t>Sous-critères</t>
  </si>
  <si>
    <t>Tableau récapitulatif d'évaluation des offres</t>
  </si>
  <si>
    <t>Marchés publics : les critères et leur évaluation</t>
  </si>
  <si>
    <t>Total critère tableau d'évaluation</t>
  </si>
  <si>
    <t>Tableau détaillé d'évaluation des offres</t>
  </si>
  <si>
    <t>TOTAL DU SOUS CRITÈRE (100%)</t>
  </si>
  <si>
    <t>PMin = offre la moins chère = note 5</t>
  </si>
  <si>
    <t>PMax = prix maximum (2 x Pmin) = note 0</t>
  </si>
  <si>
    <t>POffre = prix de l'offre à noter</t>
  </si>
  <si>
    <t>DOCUMENTATION REQUISE ou MOYENS D'ANALYSE</t>
  </si>
  <si>
    <t>Série de prix</t>
  </si>
  <si>
    <t>Nom soumissionnaire 1
Siège social</t>
  </si>
  <si>
    <t>Nom soumissionnaire 2
Siège social</t>
  </si>
  <si>
    <t>Nom soumissionnaire 3
Siège social</t>
  </si>
  <si>
    <t>Nom soumissionnaire 4
Siège social</t>
  </si>
  <si>
    <t>Nom soumissionnaire 5
Siège social</t>
  </si>
  <si>
    <t>Cet outil se propose d'aider les responsables d'appels d'offres dans le choix des critères d'adjudication et de les accompagner jusqu'au stade de leur évaluation.</t>
  </si>
  <si>
    <t>Capacité en personnel et formation de base des personnes-clés</t>
  </si>
  <si>
    <t>Contribution de l'entreprise au développement durable (aspects environnementaux et sociaux)</t>
  </si>
  <si>
    <t>Méthodes de travail pour atteindre les objectifs fixés en matière d’exécution du marché</t>
  </si>
  <si>
    <t>Répartition des tâches et des responsabilités pour l’exécution du marché</t>
  </si>
  <si>
    <t xml:space="preserve">Qualités des solutions techniques proposées pour l'exécution du marché </t>
  </si>
  <si>
    <t>Degré de compréhension du cahier des charges et des prestations à exécuter</t>
  </si>
  <si>
    <t>Organisation interne du soumissionnaire</t>
  </si>
  <si>
    <t>Concept santé et sécurité au travail de l’entreprise</t>
  </si>
  <si>
    <t>Références de travaux de construction</t>
  </si>
  <si>
    <t>Nom soumissionnaire 1</t>
  </si>
  <si>
    <t>Nom soumissionnaire 2</t>
  </si>
  <si>
    <t>Nom soumissionnaire 3</t>
  </si>
  <si>
    <t>Nom soumissionnaire 4</t>
  </si>
  <si>
    <t>Nom soumissionnaire 5</t>
  </si>
  <si>
    <r>
      <t xml:space="preserve">n </t>
    </r>
    <r>
      <rPr>
        <sz val="10"/>
        <rFont val="Arial"/>
        <family val="2"/>
      </rPr>
      <t>attestation du paiement des charges sociales 1er pilier</t>
    </r>
  </si>
  <si>
    <r>
      <t xml:space="preserve">n </t>
    </r>
    <r>
      <rPr>
        <sz val="10"/>
        <rFont val="Arial"/>
        <family val="2"/>
      </rPr>
      <t>attestation du paiement des charges sociales 2ème pilier</t>
    </r>
  </si>
  <si>
    <r>
      <t xml:space="preserve">n </t>
    </r>
    <r>
      <rPr>
        <sz val="10"/>
        <rFont val="Arial"/>
        <family val="2"/>
      </rPr>
      <t>attestation du paiement des impôts à la source</t>
    </r>
  </si>
  <si>
    <r>
      <t xml:space="preserve">n </t>
    </r>
    <r>
      <rPr>
        <sz val="10"/>
        <rFont val="Arial"/>
        <family val="2"/>
      </rPr>
      <t>attestation du paiement des charges sociales du·des sous-traitant·s</t>
    </r>
  </si>
  <si>
    <t>…</t>
  </si>
  <si>
    <t>Réf.</t>
  </si>
  <si>
    <t>AFFAIRE : …</t>
  </si>
  <si>
    <t>PROCÉDURE : …</t>
  </si>
  <si>
    <t>MARCHÉ : …</t>
  </si>
  <si>
    <t>1. L’offre a été rendue dans les délais fixés</t>
  </si>
  <si>
    <t>2. L’offre est datée, signée et remise dans le format adéquat</t>
  </si>
  <si>
    <t>3. Les attestations de paiement des charges sociales ont été remises :</t>
  </si>
  <si>
    <t>Remarques :</t>
  </si>
  <si>
    <r>
      <t xml:space="preserve">Conformité du dossier d'appel d'offres
</t>
    </r>
    <r>
      <rPr>
        <b/>
        <i/>
        <sz val="16"/>
        <rFont val="Arial"/>
        <family val="2"/>
      </rPr>
      <t>Check-list</t>
    </r>
  </si>
  <si>
    <t>OUI</t>
  </si>
  <si>
    <t>NON</t>
  </si>
  <si>
    <t>4. Le chapitre et l'annexe sur la sous-traitance ont été complétés conformément au dossier d’appel d’offres</t>
  </si>
  <si>
    <t>5. La série de prix et la page récapitulative ont été entièrement remplies</t>
  </si>
  <si>
    <t>6. Le tableau pour le calcul des variations de prix a été complété</t>
  </si>
  <si>
    <t>7. L'annexe sur les cartes professionnelles a été complétée et signée</t>
  </si>
  <si>
    <t>8. Le dossier d’appel d’offres n’a pas été modifié</t>
  </si>
  <si>
    <t>9. Suite au contrôle arithmétique de la soumission, le contenu est cohérent (calculs, prix unitaires, etc.)</t>
  </si>
  <si>
    <t>10. L'annexe Q… est complétée et rendue</t>
  </si>
  <si>
    <t>11. L'annexe R… est complétée et rendue</t>
  </si>
  <si>
    <r>
      <t>Eléments à contrôler</t>
    </r>
    <r>
      <rPr>
        <sz val="11"/>
        <rFont val="Arial"/>
        <family val="2"/>
      </rPr>
      <t xml:space="preserve"> (OUI/NON) :</t>
    </r>
  </si>
  <si>
    <t>CHOIX DES CRITERES PAR RAPPORT AU TYPE DE PROCEDURE :</t>
  </si>
  <si>
    <t>SUR INVITATION :</t>
  </si>
  <si>
    <t>OUVERTE :</t>
  </si>
  <si>
    <t>SELECTIVE :</t>
  </si>
  <si>
    <t>Les critères de 1 à 4 sont utilisés dans tous les cas</t>
  </si>
  <si>
    <t>La totalité des critères de 1 à 5 est utilisée selon les exigences de l'ouvrage</t>
  </si>
  <si>
    <t>Les critères 4 et 5 sont utilisés en phase de présélection. Pour la deuxième phase la totalité des critères peut être utilisée</t>
  </si>
  <si>
    <r>
      <t xml:space="preserve">70
</t>
    </r>
    <r>
      <rPr>
        <sz val="10"/>
        <rFont val="Arial"/>
        <family val="2"/>
      </rPr>
      <t>(+/-10)</t>
    </r>
  </si>
  <si>
    <r>
      <t xml:space="preserve">60
</t>
    </r>
    <r>
      <rPr>
        <sz val="10"/>
        <rFont val="Arial"/>
        <family val="2"/>
      </rPr>
      <t>(+/-10)</t>
    </r>
  </si>
  <si>
    <r>
      <t xml:space="preserve">50
</t>
    </r>
    <r>
      <rPr>
        <sz val="10"/>
        <rFont val="Arial"/>
        <family val="2"/>
      </rPr>
      <t>(+/-10)</t>
    </r>
  </si>
  <si>
    <r>
      <t xml:space="preserve">8
</t>
    </r>
    <r>
      <rPr>
        <sz val="10"/>
        <rFont val="Arial"/>
        <family val="2"/>
      </rPr>
      <t>(+/- 3)</t>
    </r>
  </si>
  <si>
    <r>
      <t xml:space="preserve">10
</t>
    </r>
    <r>
      <rPr>
        <sz val="10"/>
        <rFont val="Arial"/>
        <family val="2"/>
      </rPr>
      <t>(+/- 5)</t>
    </r>
  </si>
  <si>
    <r>
      <t xml:space="preserve">15
</t>
    </r>
    <r>
      <rPr>
        <sz val="10"/>
        <rFont val="Arial"/>
        <family val="2"/>
      </rPr>
      <t>(+/- 10)</t>
    </r>
  </si>
  <si>
    <r>
      <t xml:space="preserve">8
</t>
    </r>
    <r>
      <rPr>
        <sz val="10"/>
        <rFont val="Arial"/>
        <family val="2"/>
      </rPr>
      <t>(+/-3)</t>
    </r>
  </si>
  <si>
    <r>
      <t xml:space="preserve">12
</t>
    </r>
    <r>
      <rPr>
        <sz val="10"/>
        <rFont val="Arial"/>
        <family val="2"/>
      </rPr>
      <t>(+/-8)</t>
    </r>
  </si>
  <si>
    <r>
      <t xml:space="preserve">13
</t>
    </r>
    <r>
      <rPr>
        <sz val="10"/>
        <rFont val="Arial"/>
        <family val="2"/>
      </rPr>
      <t>(+/-10)</t>
    </r>
  </si>
  <si>
    <r>
      <t xml:space="preserve">10
</t>
    </r>
    <r>
      <rPr>
        <sz val="10"/>
        <rFont val="Arial"/>
        <family val="2"/>
      </rPr>
      <t>(+/-5)</t>
    </r>
  </si>
  <si>
    <r>
      <t>6</t>
    </r>
    <r>
      <rPr>
        <sz val="10"/>
        <rFont val="Arial"/>
        <family val="2"/>
      </rPr>
      <t xml:space="preserve">
(+/-2)</t>
    </r>
  </si>
  <si>
    <r>
      <t>8</t>
    </r>
    <r>
      <rPr>
        <sz val="10"/>
        <rFont val="Arial"/>
        <family val="2"/>
      </rPr>
      <t xml:space="preserve">
(+/-3)</t>
    </r>
  </si>
  <si>
    <r>
      <t>10</t>
    </r>
    <r>
      <rPr>
        <sz val="10"/>
        <rFont val="Arial"/>
        <family val="2"/>
      </rPr>
      <t xml:space="preserve">
(+/-5)</t>
    </r>
  </si>
  <si>
    <t>La méthode de notation du prix pour les marchés de construction et de fourniture est celle adoptée par la Municipalité le 06.10.2010</t>
  </si>
  <si>
    <t>Liens</t>
  </si>
  <si>
    <t>Annexe R6*</t>
  </si>
  <si>
    <t>Annexe R7*</t>
  </si>
  <si>
    <t>Annexe R8*</t>
  </si>
  <si>
    <t>Annexe R9*</t>
  </si>
  <si>
    <t>Annexe R13*</t>
  </si>
  <si>
    <t>Annexe R14*</t>
  </si>
  <si>
    <t>Annexe Q1*</t>
  </si>
  <si>
    <t>Annexe Q2*</t>
  </si>
  <si>
    <t>Annexe Q3*</t>
  </si>
  <si>
    <t>Annexe Q4*</t>
  </si>
  <si>
    <t>Annexe Q5*</t>
  </si>
  <si>
    <t>Annexe Q9*</t>
  </si>
  <si>
    <t>*Annexes du Guide romand pour les marchés publics disponibles sur le site Internet officiel de l’État de Vaud</t>
  </si>
  <si>
    <t>Annexe R Critères d'adjudication*</t>
  </si>
  <si>
    <t>Annexe Q Critères d'aptitude*</t>
  </si>
  <si>
    <t>Objet : …</t>
  </si>
  <si>
    <t>CFC : …</t>
  </si>
  <si>
    <t>*Annexe du Guide romand pour les marchés publics disponibles sur le site Internet officiel de l’État de Vaud</t>
  </si>
  <si>
    <t>Annexe T1 Echelle des notes de 0 à 5*</t>
  </si>
  <si>
    <r>
      <t xml:space="preserve">Critères
</t>
    </r>
    <r>
      <rPr>
        <sz val="9"/>
        <rFont val="Arial"/>
        <family val="2"/>
      </rPr>
      <t>v. onglet "2. Critères"</t>
    </r>
  </si>
  <si>
    <r>
      <t xml:space="preserve">Pondération
</t>
    </r>
    <r>
      <rPr>
        <sz val="9"/>
        <rFont val="Arial"/>
        <family val="2"/>
      </rPr>
      <t>v. onglet "2. Critères"</t>
    </r>
  </si>
  <si>
    <r>
      <t xml:space="preserve">Note
</t>
    </r>
    <r>
      <rPr>
        <sz val="9"/>
        <rFont val="Arial"/>
        <family val="2"/>
      </rPr>
      <t>v. Annexe T1*</t>
    </r>
  </si>
  <si>
    <t>R6*</t>
  </si>
  <si>
    <t>R7*</t>
  </si>
  <si>
    <t>R8*</t>
  </si>
  <si>
    <t>R9*</t>
  </si>
  <si>
    <t>R13*</t>
  </si>
  <si>
    <t>R14*</t>
  </si>
  <si>
    <t>Q1*</t>
  </si>
  <si>
    <t>Q2*</t>
  </si>
  <si>
    <t>Q3*</t>
  </si>
  <si>
    <t>Q4*</t>
  </si>
  <si>
    <t>Q5*</t>
  </si>
  <si>
    <t>Q9*</t>
  </si>
  <si>
    <t>Annexes*</t>
  </si>
  <si>
    <t>Caractéristiques et avantages décisifs de l'offre retenue</t>
  </si>
  <si>
    <r>
      <rPr>
        <u/>
        <sz val="10"/>
        <rFont val="Arial"/>
        <family val="2"/>
      </rPr>
      <t>Exemple</t>
    </r>
    <r>
      <rPr>
        <sz val="10"/>
        <rFont val="Arial"/>
        <family val="2"/>
      </rPr>
      <t xml:space="preserve"> : </t>
    </r>
    <r>
      <rPr>
        <i/>
        <sz val="10"/>
        <rFont val="Arial"/>
        <family val="2"/>
      </rPr>
      <t>Avec le troisième prix déposé mais le nombre maximum de points dans tous les critères qualitatifs, A. SA totalise le plus grand nombre de points sur l’ensemble des critères évalués. L’organisation particulièrement performante mise en place pour l’exécution du marché dépasse nettement celle présentée par les autres soumissionnaires (critères x et x). Son expérience accumulée en matière de… a également été décisive pour l’adjudication</t>
    </r>
  </si>
  <si>
    <t>Justificatifs</t>
  </si>
  <si>
    <r>
      <rPr>
        <u/>
        <sz val="10"/>
        <rFont val="Arial"/>
        <family val="2"/>
      </rPr>
      <t>Source</t>
    </r>
    <r>
      <rPr>
        <sz val="10"/>
        <rFont val="Arial"/>
        <family val="2"/>
      </rPr>
      <t xml:space="preserve"> : méthode de notation du prix adoptée par la Municipalité le 06.10.2010</t>
    </r>
  </si>
  <si>
    <t xml:space="preserve">Lien : </t>
  </si>
  <si>
    <t>Annexe Q Critères d'aptitude* / Aide notes Q1 à Q5</t>
  </si>
  <si>
    <t>Annexe Q Critères d'aptitude</t>
  </si>
  <si>
    <t>Annexe Q Critères d'aptitude* / Aide notes Q6 à Q9</t>
  </si>
  <si>
    <t>Annexe R Critères d'adjudication* / Aide notes R5 à R9</t>
  </si>
  <si>
    <t>Annexe R Critères d'adjudication</t>
  </si>
  <si>
    <t>Annexe R Critères d'adjudication* / Aide notes R13 à R14</t>
  </si>
  <si>
    <t>Annexes à l'offre*</t>
  </si>
  <si>
    <t>Q6*</t>
  </si>
  <si>
    <t>Lien</t>
  </si>
  <si>
    <t>Annexe R6 - Nombre, planification et disponibilité des moyens et des ressources pour l’exécution du marché*</t>
  </si>
  <si>
    <t>Annexe R7 - Méthodes de travail pour atteindre les objectifs fixés en matière d’exécution du marché*</t>
  </si>
  <si>
    <t>Annexe R8 - Répartition des tâches et des responsabilités pour l’exécution du marché*</t>
  </si>
  <si>
    <t>Annexe R14 - Degré de compréhension du cahier des charges et des prestations à exécuter*</t>
  </si>
  <si>
    <t>Annexe R13 - Qualités des solutions techniques proposées pour l'exécution du marché*</t>
  </si>
  <si>
    <t>Annexe Q1 - Organisation qualité du soumissionnaire pour satisfaire les exigences du client*</t>
  </si>
  <si>
    <t>Annexe Q2 - Organisation interne du soumissionnaire*</t>
  </si>
  <si>
    <t>Annexe Q3 - Concept santé, hygiène et sécurité au travail de l’entreprise*</t>
  </si>
  <si>
    <t>Annexe Q4 - Capacité en personnel et formation de base des personnes-clés*</t>
  </si>
  <si>
    <t>Annexe Q5 - Contribution de l'entreprise au développement durable (aspects environnementaux et sociaux)*</t>
  </si>
  <si>
    <t>Annexe Q6 - Références de services liés à la construction*</t>
  </si>
  <si>
    <t>Annexe Q9 - Références de travaux de construction*</t>
  </si>
  <si>
    <t>Liste des critères</t>
  </si>
  <si>
    <t>Critères</t>
  </si>
  <si>
    <t>Matériel mis à disposition</t>
  </si>
  <si>
    <t>Nombre de personnes</t>
  </si>
  <si>
    <t>Planning</t>
  </si>
  <si>
    <t>Tâches et responsabilités (qualification des personnes clés)</t>
  </si>
  <si>
    <t>Adéquation des solutions techniques</t>
  </si>
  <si>
    <t>Compréhension du cahier des charges</t>
  </si>
  <si>
    <t>Analyse de sensibilité des prix unitaires</t>
  </si>
  <si>
    <t>Organisation qualité : certification officielle ou interne</t>
  </si>
  <si>
    <t>Organisation qualité : organisation interne</t>
  </si>
  <si>
    <t>Organisation qualité : capacité en personnel</t>
  </si>
  <si>
    <t>Références (services)</t>
  </si>
  <si>
    <t>Références (travaux de construction)</t>
  </si>
  <si>
    <t>Méthodes</t>
  </si>
  <si>
    <t>Critères et pondération</t>
  </si>
  <si>
    <r>
      <t xml:space="preserve">1. Intro : </t>
    </r>
    <r>
      <rPr>
        <i/>
        <sz val="11"/>
        <rFont val="Arial"/>
        <family val="2"/>
      </rPr>
      <t>Marchés publics : les critères et leur évaluation</t>
    </r>
  </si>
  <si>
    <r>
      <t xml:space="preserve">2. Critères : </t>
    </r>
    <r>
      <rPr>
        <i/>
        <u/>
        <sz val="11"/>
        <color indexed="12"/>
        <rFont val="Arial"/>
        <family val="2"/>
      </rPr>
      <t>Critères et pondération</t>
    </r>
  </si>
  <si>
    <r>
      <t xml:space="preserve">3. Conformité : </t>
    </r>
    <r>
      <rPr>
        <i/>
        <u/>
        <sz val="11"/>
        <color indexed="12"/>
        <rFont val="Arial"/>
        <family val="2"/>
      </rPr>
      <t>Conformité du dossier d'appel d'offres</t>
    </r>
  </si>
  <si>
    <r>
      <t xml:space="preserve">4. Tableau récap : </t>
    </r>
    <r>
      <rPr>
        <i/>
        <u/>
        <sz val="11"/>
        <color indexed="12"/>
        <rFont val="Arial"/>
        <family val="2"/>
      </rPr>
      <t>Tableau récapitulatif d'évaluation des offres</t>
    </r>
  </si>
  <si>
    <r>
      <t xml:space="preserve">5. Tab détaillé : </t>
    </r>
    <r>
      <rPr>
        <i/>
        <u/>
        <sz val="11"/>
        <color indexed="12"/>
        <rFont val="Arial"/>
        <family val="2"/>
      </rPr>
      <t>Tableau détaillé d'évaluation des offres</t>
    </r>
  </si>
  <si>
    <r>
      <t xml:space="preserve">6. Avantage offre : </t>
    </r>
    <r>
      <rPr>
        <i/>
        <u/>
        <sz val="11"/>
        <color indexed="12"/>
        <rFont val="Arial"/>
        <family val="2"/>
      </rPr>
      <t>Caractéristiques et avantages décisifs de l'offre retenue</t>
    </r>
  </si>
  <si>
    <r>
      <t xml:space="preserve">7. Not prix : </t>
    </r>
    <r>
      <rPr>
        <i/>
        <u/>
        <sz val="11"/>
        <color indexed="12"/>
        <rFont val="Arial"/>
        <family val="2"/>
      </rPr>
      <t>Méthode de notation du prix</t>
    </r>
  </si>
  <si>
    <r>
      <t xml:space="preserve">8. Aide not Q1-5 : </t>
    </r>
    <r>
      <rPr>
        <i/>
        <u/>
        <sz val="11"/>
        <color indexed="12"/>
        <rFont val="Arial"/>
        <family val="2"/>
      </rPr>
      <t>Annexe Q Critères d'aptitude* / Aide notes Q1 à Q5</t>
    </r>
  </si>
  <si>
    <r>
      <t xml:space="preserve">9. Aide not Q6-9 : </t>
    </r>
    <r>
      <rPr>
        <i/>
        <u/>
        <sz val="11"/>
        <color indexed="12"/>
        <rFont val="Arial"/>
        <family val="2"/>
      </rPr>
      <t>Annexe Q Critères d'aptitude* / Aide notes Q6 à Q9</t>
    </r>
  </si>
  <si>
    <r>
      <t xml:space="preserve">11. Aide not R13-14 : </t>
    </r>
    <r>
      <rPr>
        <i/>
        <u/>
        <sz val="11"/>
        <color indexed="12"/>
        <rFont val="Arial"/>
        <family val="2"/>
      </rPr>
      <t>Annexe R Critères d'adjudication* / Aide notes R13 à R14</t>
    </r>
  </si>
  <si>
    <r>
      <t xml:space="preserve">12. Critère concordance : </t>
    </r>
    <r>
      <rPr>
        <i/>
        <u/>
        <sz val="11"/>
        <color indexed="12"/>
        <rFont val="Arial"/>
        <family val="2"/>
      </rPr>
      <t>Critère qualité technique de l'offre - sous-critère concordance des prix</t>
    </r>
  </si>
  <si>
    <r>
      <t xml:space="preserve">13. Liste critères : </t>
    </r>
    <r>
      <rPr>
        <i/>
        <u/>
        <sz val="11"/>
        <color indexed="12"/>
        <rFont val="Arial"/>
        <family val="2"/>
      </rPr>
      <t>Liste des critères</t>
    </r>
  </si>
  <si>
    <t>Ce fichier contient les onglets suivants :</t>
  </si>
  <si>
    <r>
      <t>Les onglets de couleur jaune doivent impérativement être complétés par la personne en charge de l'évaluation des offres</t>
    </r>
    <r>
      <rPr>
        <sz val="11"/>
        <rFont val="Arial"/>
        <family val="2"/>
      </rPr>
      <t>.</t>
    </r>
  </si>
  <si>
    <t>Les liens vers les annexes du Guide romand pour les marchés publics se trouvent dans l'onglet "13. Liste critères".</t>
  </si>
  <si>
    <t>Onglet 7. Not prix</t>
  </si>
  <si>
    <t>Onglet 12. Critère concordance</t>
  </si>
  <si>
    <t>Onglets :
10. Aide not R5-9
11. Aide not R13-14</t>
  </si>
  <si>
    <t>Onglets :
8. Aide not Q1-5
9. Aide not Q6-9</t>
  </si>
  <si>
    <t>Onglet 2. Critères</t>
  </si>
  <si>
    <r>
      <t xml:space="preserve">10. Aide not R5-9 : </t>
    </r>
    <r>
      <rPr>
        <i/>
        <u/>
        <sz val="11"/>
        <color indexed="12"/>
        <rFont val="Arial"/>
        <family val="2"/>
      </rPr>
      <t>Annexe R Critères d'adjudication* / Aide notes R5 à R9</t>
    </r>
  </si>
  <si>
    <t>Tâches et responsabilités</t>
  </si>
  <si>
    <t>Qualification des personnes clés</t>
  </si>
  <si>
    <t>Organisation qualité</t>
  </si>
  <si>
    <t>Organisation interne</t>
  </si>
  <si>
    <t>Concept hygiène, santé, sécurité</t>
  </si>
  <si>
    <t>Capacité en personnel</t>
  </si>
  <si>
    <t>Contribution au développement durable (aspects environnementaux et sociaux)</t>
  </si>
  <si>
    <t>--</t>
  </si>
  <si>
    <t>Organisation qualité : plan hygiène, santé, sécurité</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</si>
</sst>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 &quot;%&quot;"/>
  </numFmts>
  <fonts count="32" x14ac:knownFonts="1">
    <font>
      <sz val="10"/>
      <name val="Arial"/>
    </font>
    <font>
      <sz val="10"/>
      <name val="Arial"/>
      <family val="2"/>
    </font>
    <font>
      <b/>
      <sz val="10"/>
      <name val="Arial"/>
      <family val="2"/>
    </font>
    <font>
      <b/>
      <sz val="12"/>
      <name val="Arial"/>
      <family val="2"/>
    </font>
    <font>
      <sz val="11"/>
      <name val="Arial"/>
      <family val="2"/>
    </font>
    <font>
      <sz val="10"/>
      <name val="Arial"/>
      <family val="2"/>
    </font>
    <font>
      <sz val="8"/>
      <name val="Arial"/>
      <family val="2"/>
    </font>
    <font>
      <b/>
      <sz val="14"/>
      <name val="Arial"/>
      <family val="2"/>
    </font>
    <font>
      <u/>
      <sz val="10"/>
      <color indexed="12"/>
      <name val="Arial"/>
      <family val="2"/>
    </font>
    <font>
      <b/>
      <sz val="26"/>
      <name val="Arial"/>
      <family val="2"/>
    </font>
    <font>
      <sz val="12"/>
      <name val="Arial"/>
      <family val="2"/>
    </font>
    <font>
      <b/>
      <sz val="10"/>
      <name val="Arial"/>
      <family val="2"/>
    </font>
    <font>
      <sz val="14"/>
      <name val="Arial"/>
      <family val="2"/>
    </font>
    <font>
      <b/>
      <sz val="18"/>
      <name val="Arial"/>
      <family val="2"/>
    </font>
    <font>
      <b/>
      <sz val="9"/>
      <name val="Arial"/>
      <family val="2"/>
    </font>
    <font>
      <sz val="10"/>
      <color indexed="81"/>
      <name val="Tahoma"/>
      <family val="2"/>
    </font>
    <font>
      <b/>
      <sz val="10"/>
      <color indexed="10"/>
      <name val="Arial"/>
      <family val="2"/>
    </font>
    <font>
      <b/>
      <sz val="8"/>
      <color rgb="FF000000"/>
      <name val="Arial"/>
      <family val="2"/>
    </font>
    <font>
      <b/>
      <sz val="16"/>
      <name val="Arial"/>
      <family val="2"/>
    </font>
    <font>
      <sz val="18"/>
      <name val="Arial"/>
      <family val="2"/>
    </font>
    <font>
      <u/>
      <sz val="10"/>
      <name val="Arial"/>
      <family val="2"/>
    </font>
    <font>
      <b/>
      <sz val="11"/>
      <name val="Arial"/>
      <family val="2"/>
    </font>
    <font>
      <sz val="10"/>
      <name val="Wingdings"/>
      <charset val="2"/>
    </font>
    <font>
      <i/>
      <sz val="10"/>
      <name val="Arial"/>
      <family val="2"/>
    </font>
    <font>
      <sz val="9"/>
      <color indexed="81"/>
      <name val="Tahoma"/>
      <family val="2"/>
    </font>
    <font>
      <b/>
      <i/>
      <sz val="16"/>
      <name val="Arial"/>
      <family val="2"/>
    </font>
    <font>
      <sz val="9"/>
      <name val="Arial"/>
      <family val="2"/>
    </font>
    <font>
      <i/>
      <sz val="9"/>
      <name val="Arial"/>
      <family val="2"/>
    </font>
    <font>
      <sz val="10"/>
      <color indexed="12"/>
      <name val="Arial"/>
      <family val="2"/>
    </font>
    <font>
      <i/>
      <sz val="11"/>
      <name val="Arial"/>
      <family val="2"/>
    </font>
    <font>
      <u/>
      <sz val="11"/>
      <color indexed="12"/>
      <name val="Arial"/>
      <family val="2"/>
    </font>
    <font>
      <i/>
      <u/>
      <sz val="11"/>
      <color indexed="12"/>
      <name val="Arial"/>
      <family val="2"/>
    </font>
  </fonts>
  <fills count="15">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27"/>
        <bgColor indexed="64"/>
      </patternFill>
    </fill>
    <fill>
      <patternFill patternType="solid">
        <fgColor rgb="FF99CC00"/>
        <bgColor indexed="64"/>
      </patternFill>
    </fill>
    <fill>
      <patternFill patternType="solid">
        <fgColor rgb="FF808000"/>
        <bgColor indexed="64"/>
      </patternFill>
    </fill>
    <fill>
      <patternFill patternType="solid">
        <fgColor rgb="FF339966"/>
        <bgColor indexed="64"/>
      </patternFill>
    </fill>
    <fill>
      <patternFill patternType="solid">
        <fgColor rgb="FFE46C0A"/>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CCFFFF"/>
        <bgColor indexed="64"/>
      </patternFill>
    </fill>
    <fill>
      <patternFill patternType="solid">
        <fgColor rgb="FFFFC000"/>
        <bgColor indexed="64"/>
      </patternFill>
    </fill>
    <fill>
      <patternFill patternType="solid">
        <fgColor rgb="FFFFFF99"/>
        <bgColor indexed="64"/>
      </patternFill>
    </fill>
  </fills>
  <borders count="6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top style="medium">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mediumDashed">
        <color indexed="64"/>
      </bottom>
      <diagonal/>
    </border>
    <border>
      <left/>
      <right style="mediumDashed">
        <color indexed="64"/>
      </right>
      <top style="mediumDashed">
        <color indexed="64"/>
      </top>
      <bottom style="mediumDashed">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2">
    <xf numFmtId="0" fontId="0" fillId="0" borderId="0"/>
    <xf numFmtId="0" fontId="8" fillId="0" borderId="0" applyNumberFormat="0" applyFill="0" applyBorder="0" applyAlignment="0" applyProtection="0">
      <alignment vertical="top"/>
      <protection locked="0"/>
    </xf>
  </cellStyleXfs>
  <cellXfs count="305">
    <xf numFmtId="0" fontId="0" fillId="0" borderId="0" xfId="0"/>
    <xf numFmtId="0" fontId="2" fillId="0" borderId="0" xfId="0" applyFont="1" applyAlignment="1">
      <alignment horizontal="left"/>
    </xf>
    <xf numFmtId="0" fontId="5" fillId="0" borderId="0" xfId="0" applyFont="1"/>
    <xf numFmtId="0" fontId="0" fillId="0" borderId="0" xfId="0" applyProtection="1">
      <protection locked="0"/>
    </xf>
    <xf numFmtId="15" fontId="0" fillId="0" borderId="0" xfId="0" applyNumberFormat="1" applyProtection="1">
      <protection locked="0"/>
    </xf>
    <xf numFmtId="0" fontId="2" fillId="0" borderId="0" xfId="0" applyFont="1"/>
    <xf numFmtId="0" fontId="9" fillId="0" borderId="0" xfId="0" applyFont="1" applyBorder="1" applyAlignment="1">
      <alignment horizontal="center" vertical="center"/>
    </xf>
    <xf numFmtId="0" fontId="8" fillId="0" borderId="0" xfId="1" applyBorder="1" applyAlignment="1" applyProtection="1">
      <alignment vertical="center" wrapText="1"/>
    </xf>
    <xf numFmtId="0" fontId="0" fillId="0" borderId="0" xfId="0" applyBorder="1" applyAlignment="1">
      <alignment vertical="center" wrapText="1"/>
    </xf>
    <xf numFmtId="0" fontId="2" fillId="0" borderId="2" xfId="0" applyFont="1" applyBorder="1" applyAlignment="1" applyProtection="1">
      <alignment vertical="center" wrapText="1"/>
      <protection locked="0"/>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textRotation="90" wrapText="1"/>
      <protection locked="0"/>
    </xf>
    <xf numFmtId="0" fontId="10" fillId="0" borderId="0" xfId="0" applyFont="1"/>
    <xf numFmtId="0" fontId="0" fillId="0" borderId="0" xfId="0" applyFill="1"/>
    <xf numFmtId="0" fontId="2" fillId="0" borderId="6"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9" xfId="0" applyFont="1" applyBorder="1" applyAlignment="1" applyProtection="1">
      <alignment vertical="center" wrapText="1"/>
      <protection locked="0"/>
    </xf>
    <xf numFmtId="0" fontId="0" fillId="0" borderId="0" xfId="0" applyBorder="1"/>
    <xf numFmtId="0" fontId="12" fillId="0" borderId="0" xfId="0" applyFont="1" applyBorder="1"/>
    <xf numFmtId="0" fontId="12" fillId="0" borderId="0" xfId="0" applyFont="1" applyFill="1" applyBorder="1"/>
    <xf numFmtId="2" fontId="2" fillId="0" borderId="17" xfId="0" applyNumberFormat="1" applyFont="1" applyFill="1" applyBorder="1" applyAlignment="1" applyProtection="1">
      <alignment horizontal="center" vertical="center"/>
    </xf>
    <xf numFmtId="2" fontId="2" fillId="2" borderId="1" xfId="0" applyNumberFormat="1" applyFont="1" applyFill="1" applyBorder="1" applyAlignment="1" applyProtection="1">
      <alignment horizontal="center" vertical="center"/>
    </xf>
    <xf numFmtId="2" fontId="2" fillId="0" borderId="5" xfId="0" applyNumberFormat="1" applyFont="1" applyFill="1" applyBorder="1" applyAlignment="1" applyProtection="1">
      <alignment horizontal="center" vertical="center"/>
    </xf>
    <xf numFmtId="0" fontId="2" fillId="0" borderId="2" xfId="0" applyFont="1" applyFill="1" applyBorder="1" applyAlignment="1" applyProtection="1">
      <alignment vertical="center" wrapText="1"/>
    </xf>
    <xf numFmtId="0" fontId="2" fillId="0" borderId="2" xfId="0" applyFont="1" applyBorder="1" applyAlignment="1" applyProtection="1">
      <alignment vertical="center" wrapText="1"/>
    </xf>
    <xf numFmtId="2" fontId="0" fillId="0" borderId="18" xfId="0" applyNumberFormat="1" applyFill="1" applyBorder="1" applyAlignment="1" applyProtection="1">
      <alignment horizontal="center" vertical="center"/>
    </xf>
    <xf numFmtId="0" fontId="0" fillId="0" borderId="18" xfId="0" applyFill="1" applyBorder="1" applyAlignment="1" applyProtection="1">
      <alignment horizontal="center" vertical="center"/>
    </xf>
    <xf numFmtId="0" fontId="2" fillId="0" borderId="2" xfId="0" applyFont="1" applyFill="1" applyBorder="1" applyAlignment="1" applyProtection="1">
      <alignment horizontal="left" vertical="center" wrapText="1"/>
    </xf>
    <xf numFmtId="165" fontId="2" fillId="0" borderId="12" xfId="0" applyNumberFormat="1" applyFont="1" applyFill="1" applyBorder="1" applyAlignment="1" applyProtection="1">
      <alignment horizontal="center" vertical="center"/>
    </xf>
    <xf numFmtId="2" fontId="2" fillId="0" borderId="1" xfId="0" applyNumberFormat="1" applyFont="1" applyFill="1" applyBorder="1" applyAlignment="1" applyProtection="1">
      <alignment horizontal="center" vertical="center"/>
    </xf>
    <xf numFmtId="0" fontId="0" fillId="0" borderId="0" xfId="0" applyProtection="1"/>
    <xf numFmtId="0" fontId="0" fillId="0" borderId="0" xfId="0" applyBorder="1" applyAlignment="1" applyProtection="1">
      <alignment vertical="center" wrapText="1"/>
    </xf>
    <xf numFmtId="0" fontId="2" fillId="0" borderId="0" xfId="0" applyFont="1" applyProtection="1"/>
    <xf numFmtId="15" fontId="0" fillId="0" borderId="0" xfId="0" applyNumberFormat="1" applyProtection="1"/>
    <xf numFmtId="166" fontId="2" fillId="3" borderId="6" xfId="0" applyNumberFormat="1" applyFont="1"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166" fontId="2" fillId="3" borderId="9" xfId="0" applyNumberFormat="1" applyFont="1"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166" fontId="2" fillId="3" borderId="22" xfId="0" applyNumberFormat="1" applyFont="1" applyFill="1" applyBorder="1" applyAlignment="1" applyProtection="1">
      <alignment horizontal="center" vertical="center"/>
      <protection locked="0"/>
    </xf>
    <xf numFmtId="166" fontId="2" fillId="3" borderId="23" xfId="0" applyNumberFormat="1" applyFont="1" applyFill="1" applyBorder="1" applyAlignment="1" applyProtection="1">
      <alignment horizontal="center" vertical="center"/>
      <protection locked="0"/>
    </xf>
    <xf numFmtId="166" fontId="2" fillId="4" borderId="6" xfId="0" applyNumberFormat="1" applyFont="1" applyFill="1" applyBorder="1" applyAlignment="1" applyProtection="1">
      <alignment horizontal="center" vertical="center"/>
      <protection locked="0"/>
    </xf>
    <xf numFmtId="0" fontId="0" fillId="0" borderId="24" xfId="0" applyFill="1" applyBorder="1" applyAlignment="1" applyProtection="1">
      <alignment horizontal="center" vertical="center"/>
    </xf>
    <xf numFmtId="2" fontId="2" fillId="0" borderId="7" xfId="0" applyNumberFormat="1" applyFont="1" applyFill="1" applyBorder="1" applyAlignment="1" applyProtection="1">
      <alignment horizontal="center" vertical="center"/>
    </xf>
    <xf numFmtId="166" fontId="2" fillId="0" borderId="6" xfId="0" applyNumberFormat="1" applyFont="1" applyBorder="1" applyAlignment="1" applyProtection="1">
      <alignment horizontal="center" vertical="center" wrapText="1"/>
    </xf>
    <xf numFmtId="0" fontId="2" fillId="0" borderId="0" xfId="0" applyFont="1" applyAlignment="1" applyProtection="1">
      <alignment horizontal="left"/>
      <protection locked="0"/>
    </xf>
    <xf numFmtId="14" fontId="2" fillId="0" borderId="0" xfId="0" applyNumberFormat="1" applyFont="1" applyAlignment="1" applyProtection="1">
      <alignment horizontal="left"/>
      <protection locked="0"/>
    </xf>
    <xf numFmtId="0" fontId="0" fillId="0" borderId="0" xfId="0" applyBorder="1" applyAlignment="1" applyProtection="1">
      <alignment vertical="center"/>
    </xf>
    <xf numFmtId="0" fontId="8" fillId="0" borderId="0" xfId="1" applyBorder="1" applyAlignment="1" applyProtection="1">
      <alignment vertical="center"/>
    </xf>
    <xf numFmtId="0" fontId="2" fillId="0" borderId="6" xfId="0" applyFont="1" applyBorder="1" applyAlignment="1" applyProtection="1">
      <alignment vertical="center" wrapText="1"/>
    </xf>
    <xf numFmtId="0" fontId="0" fillId="0" borderId="26" xfId="0" applyFill="1" applyBorder="1" applyAlignment="1" applyProtection="1">
      <alignment horizontal="center" vertical="center"/>
    </xf>
    <xf numFmtId="0" fontId="0" fillId="0" borderId="27" xfId="0" applyFill="1" applyBorder="1" applyAlignment="1" applyProtection="1">
      <alignment horizontal="center" vertical="center"/>
    </xf>
    <xf numFmtId="166" fontId="16" fillId="2" borderId="28" xfId="0" applyNumberFormat="1" applyFont="1" applyFill="1" applyBorder="1" applyAlignment="1" applyProtection="1">
      <alignment horizontal="center" vertical="center"/>
    </xf>
    <xf numFmtId="166" fontId="2" fillId="0" borderId="29" xfId="0" applyNumberFormat="1" applyFont="1" applyBorder="1" applyAlignment="1" applyProtection="1">
      <alignment horizontal="center" vertical="center"/>
    </xf>
    <xf numFmtId="0" fontId="5" fillId="0" borderId="2" xfId="0" applyFont="1" applyBorder="1" applyAlignment="1" applyProtection="1">
      <alignment horizontal="center" vertical="center" wrapText="1"/>
    </xf>
    <xf numFmtId="0" fontId="5" fillId="0" borderId="30" xfId="0" applyFont="1" applyBorder="1" applyAlignment="1" applyProtection="1">
      <alignment horizontal="center" vertical="center" wrapText="1"/>
    </xf>
    <xf numFmtId="166" fontId="16" fillId="2" borderId="31" xfId="0" applyNumberFormat="1" applyFont="1" applyFill="1" applyBorder="1" applyAlignment="1" applyProtection="1">
      <alignment horizontal="center" vertical="center"/>
    </xf>
    <xf numFmtId="0" fontId="5" fillId="0" borderId="23" xfId="0" applyFont="1" applyBorder="1" applyAlignment="1" applyProtection="1">
      <alignment horizontal="center" vertical="center" wrapText="1"/>
    </xf>
    <xf numFmtId="0" fontId="8" fillId="0" borderId="0" xfId="1" applyBorder="1" applyAlignment="1" applyProtection="1"/>
    <xf numFmtId="0" fontId="17" fillId="0" borderId="0" xfId="0" applyFont="1" applyAlignment="1">
      <alignment horizontal="center" readingOrder="1"/>
    </xf>
    <xf numFmtId="0" fontId="1" fillId="0" borderId="0" xfId="0" applyFont="1" applyAlignment="1">
      <alignment vertical="top"/>
    </xf>
    <xf numFmtId="0" fontId="8" fillId="0" borderId="0" xfId="1" quotePrefix="1" applyAlignment="1" applyProtection="1"/>
    <xf numFmtId="0" fontId="0" fillId="0" borderId="0" xfId="0"/>
    <xf numFmtId="0" fontId="0" fillId="0" borderId="0" xfId="0" applyBorder="1" applyAlignment="1">
      <alignment horizontal="right"/>
    </xf>
    <xf numFmtId="0" fontId="1" fillId="0" borderId="0" xfId="0" applyFont="1" applyBorder="1" applyAlignment="1">
      <alignment vertical="center"/>
    </xf>
    <xf numFmtId="0" fontId="6" fillId="0" borderId="0" xfId="0" applyFont="1" applyBorder="1" applyAlignment="1">
      <alignment horizontal="left" vertical="center" wrapText="1"/>
    </xf>
    <xf numFmtId="0" fontId="0" fillId="0" borderId="0" xfId="0" applyFill="1" applyBorder="1"/>
    <xf numFmtId="0" fontId="19" fillId="0" borderId="0" xfId="0" applyFont="1" applyAlignment="1">
      <alignment wrapText="1"/>
    </xf>
    <xf numFmtId="0" fontId="7" fillId="0" borderId="0" xfId="0" applyFont="1" applyFill="1" applyAlignment="1" applyProtection="1">
      <alignment horizontal="left"/>
      <protection locked="0"/>
    </xf>
    <xf numFmtId="0" fontId="5" fillId="0" borderId="0" xfId="0" applyFont="1" applyFill="1"/>
    <xf numFmtId="0" fontId="0" fillId="0" borderId="0" xfId="0" applyFill="1" applyBorder="1" applyAlignment="1">
      <alignment vertical="center" wrapText="1"/>
    </xf>
    <xf numFmtId="14" fontId="7" fillId="0" borderId="0" xfId="0" applyNumberFormat="1" applyFont="1" applyFill="1" applyAlignment="1" applyProtection="1">
      <alignment horizontal="left"/>
      <protection locked="0"/>
    </xf>
    <xf numFmtId="0" fontId="2" fillId="0" borderId="0" xfId="0" applyFont="1" applyFill="1"/>
    <xf numFmtId="0" fontId="0" fillId="0" borderId="0" xfId="0" applyFill="1" applyProtection="1">
      <protection locked="0"/>
    </xf>
    <xf numFmtId="0" fontId="2" fillId="0" borderId="0" xfId="0" applyFont="1" applyFill="1" applyBorder="1" applyAlignment="1" applyProtection="1">
      <alignment horizontal="left" vertical="center" wrapText="1"/>
    </xf>
    <xf numFmtId="0" fontId="1" fillId="0" borderId="0" xfId="0" applyFont="1" applyAlignment="1">
      <alignment vertical="center"/>
    </xf>
    <xf numFmtId="0" fontId="2" fillId="10" borderId="2" xfId="0" applyFont="1" applyFill="1" applyBorder="1" applyAlignment="1">
      <alignment vertical="center"/>
    </xf>
    <xf numFmtId="0" fontId="2" fillId="11" borderId="0" xfId="0" applyFont="1" applyFill="1" applyBorder="1" applyAlignment="1">
      <alignment vertical="center"/>
    </xf>
    <xf numFmtId="0" fontId="2" fillId="12" borderId="2" xfId="0" applyFont="1" applyFill="1" applyBorder="1" applyAlignment="1">
      <alignment vertical="center"/>
    </xf>
    <xf numFmtId="0" fontId="4" fillId="0" borderId="0" xfId="0" applyFont="1"/>
    <xf numFmtId="0" fontId="4" fillId="0" borderId="0" xfId="0" applyFont="1" applyFill="1"/>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2" xfId="0" applyFont="1" applyFill="1" applyBorder="1" applyAlignment="1">
      <alignment vertical="center" wrapText="1"/>
    </xf>
    <xf numFmtId="0" fontId="4" fillId="0" borderId="15" xfId="0" applyFont="1" applyFill="1" applyBorder="1" applyAlignment="1">
      <alignment vertical="center" wrapText="1"/>
    </xf>
    <xf numFmtId="0" fontId="4" fillId="0" borderId="14" xfId="0" applyFont="1" applyFill="1" applyBorder="1" applyAlignment="1" applyProtection="1">
      <alignment horizontal="left" vertical="center"/>
      <protection locked="0"/>
    </xf>
    <xf numFmtId="0" fontId="2" fillId="0" borderId="2" xfId="0" applyFont="1" applyFill="1" applyBorder="1" applyAlignment="1">
      <alignment vertical="center"/>
    </xf>
    <xf numFmtId="0" fontId="2" fillId="14" borderId="5" xfId="0" applyFont="1" applyFill="1" applyBorder="1" applyAlignment="1" applyProtection="1">
      <alignment horizontal="center" vertical="center" textRotation="90" wrapText="1"/>
    </xf>
    <xf numFmtId="0" fontId="2" fillId="0" borderId="8" xfId="0" applyFont="1" applyFill="1" applyBorder="1" applyAlignment="1">
      <alignment vertical="center"/>
    </xf>
    <xf numFmtId="0" fontId="22" fillId="0" borderId="2" xfId="0" applyFont="1" applyFill="1" applyBorder="1" applyAlignment="1">
      <alignment vertical="center"/>
    </xf>
    <xf numFmtId="0" fontId="2" fillId="0" borderId="2" xfId="0" applyFont="1" applyFill="1" applyBorder="1" applyAlignment="1">
      <alignment vertical="center" wrapText="1"/>
    </xf>
    <xf numFmtId="0" fontId="0" fillId="0" borderId="2" xfId="0" applyBorder="1" applyAlignment="1">
      <alignment horizontal="center" vertical="center"/>
    </xf>
    <xf numFmtId="0" fontId="1" fillId="0" borderId="0" xfId="0" applyFont="1" applyFill="1" applyBorder="1" applyAlignment="1">
      <alignment vertical="center"/>
    </xf>
    <xf numFmtId="0" fontId="0" fillId="0" borderId="8" xfId="0" applyBorder="1" applyAlignment="1">
      <alignment horizontal="center" vertical="center"/>
    </xf>
    <xf numFmtId="0" fontId="21" fillId="14" borderId="35" xfId="0" applyFont="1" applyFill="1" applyBorder="1" applyAlignment="1">
      <alignment vertical="center"/>
    </xf>
    <xf numFmtId="0" fontId="2" fillId="12" borderId="33" xfId="0" applyFont="1" applyFill="1" applyBorder="1" applyAlignment="1">
      <alignment horizontal="center" vertical="center" wrapText="1"/>
    </xf>
    <xf numFmtId="0" fontId="2" fillId="12" borderId="37" xfId="0" applyFont="1" applyFill="1" applyBorder="1" applyAlignment="1">
      <alignment horizontal="center" vertical="center" wrapText="1"/>
    </xf>
    <xf numFmtId="0" fontId="2" fillId="12" borderId="34" xfId="0" applyFont="1" applyFill="1" applyBorder="1" applyAlignment="1">
      <alignment horizontal="center" vertical="center" wrapText="1"/>
    </xf>
    <xf numFmtId="0" fontId="1" fillId="0" borderId="0" xfId="0" applyFont="1" applyBorder="1"/>
    <xf numFmtId="0" fontId="1" fillId="0" borderId="1" xfId="0" applyFont="1" applyBorder="1" applyAlignment="1">
      <alignment horizontal="left" vertical="center" wrapText="1"/>
    </xf>
    <xf numFmtId="0" fontId="1" fillId="0" borderId="15" xfId="0" applyFont="1" applyBorder="1" applyAlignment="1">
      <alignment horizontal="left" vertical="center" wrapText="1"/>
    </xf>
    <xf numFmtId="0" fontId="1" fillId="0" borderId="12" xfId="0" applyFont="1" applyBorder="1" applyAlignment="1">
      <alignment horizontal="left" vertical="center" wrapText="1"/>
    </xf>
    <xf numFmtId="0" fontId="1" fillId="0" borderId="14" xfId="0" applyFont="1" applyBorder="1" applyAlignment="1">
      <alignment horizontal="left" vertical="center" wrapText="1"/>
    </xf>
    <xf numFmtId="0" fontId="10" fillId="0" borderId="0" xfId="0" applyFont="1" applyBorder="1" applyAlignment="1">
      <alignment horizontal="left" vertical="center"/>
    </xf>
    <xf numFmtId="0" fontId="4" fillId="0" borderId="0" xfId="0" applyFont="1" applyBorder="1" applyAlignment="1">
      <alignment horizontal="left" vertical="center"/>
    </xf>
    <xf numFmtId="0" fontId="10" fillId="0" borderId="0" xfId="0" applyFont="1" applyBorder="1"/>
    <xf numFmtId="0" fontId="2" fillId="0" borderId="43" xfId="0" applyFont="1" applyBorder="1" applyAlignment="1">
      <alignment horizontal="left" vertical="center"/>
    </xf>
    <xf numFmtId="0" fontId="2" fillId="0" borderId="34" xfId="0" applyFont="1" applyFill="1" applyBorder="1" applyAlignment="1" applyProtection="1">
      <alignment horizontal="left" vertical="center"/>
      <protection locked="0"/>
    </xf>
    <xf numFmtId="0" fontId="1" fillId="10" borderId="14" xfId="0" applyFont="1" applyFill="1" applyBorder="1" applyAlignment="1">
      <alignment horizontal="left" vertical="center" wrapText="1"/>
    </xf>
    <xf numFmtId="0" fontId="1" fillId="10" borderId="15" xfId="0" applyFont="1" applyFill="1" applyBorder="1" applyAlignment="1">
      <alignment horizontal="left" vertical="center" wrapText="1"/>
    </xf>
    <xf numFmtId="0" fontId="1" fillId="10" borderId="12" xfId="0" applyFont="1" applyFill="1" applyBorder="1" applyAlignment="1">
      <alignment horizontal="left" vertical="center" wrapText="1"/>
    </xf>
    <xf numFmtId="0" fontId="2" fillId="0" borderId="34" xfId="0" applyFont="1" applyFill="1" applyBorder="1" applyAlignment="1">
      <alignment horizontal="left" vertical="center" wrapText="1"/>
    </xf>
    <xf numFmtId="0" fontId="1" fillId="10" borderId="1" xfId="0" applyFont="1" applyFill="1" applyBorder="1" applyAlignment="1">
      <alignment horizontal="left" vertical="center" wrapText="1"/>
    </xf>
    <xf numFmtId="0" fontId="1" fillId="0" borderId="0" xfId="0" applyFont="1" applyFill="1" applyBorder="1" applyAlignment="1">
      <alignment vertical="center" wrapText="1"/>
    </xf>
    <xf numFmtId="0" fontId="26" fillId="14" borderId="55" xfId="0" applyFont="1" applyFill="1" applyBorder="1" applyAlignment="1">
      <alignment horizontal="center" vertical="center" wrapText="1"/>
    </xf>
    <xf numFmtId="9" fontId="2" fillId="0" borderId="35" xfId="0" applyNumberFormat="1" applyFont="1" applyBorder="1" applyAlignment="1">
      <alignment horizontal="center" vertical="center" wrapText="1"/>
    </xf>
    <xf numFmtId="0" fontId="26" fillId="14" borderId="56" xfId="0" applyFont="1" applyFill="1" applyBorder="1" applyAlignment="1">
      <alignment horizontal="center" vertical="center" wrapText="1"/>
    </xf>
    <xf numFmtId="0" fontId="2" fillId="0" borderId="37" xfId="0" applyFont="1" applyBorder="1" applyAlignment="1">
      <alignment horizontal="center" vertical="center" wrapText="1"/>
    </xf>
    <xf numFmtId="0" fontId="2" fillId="0" borderId="34" xfId="0" applyFont="1" applyBorder="1" applyAlignment="1">
      <alignment horizontal="center" vertical="center" wrapText="1"/>
    </xf>
    <xf numFmtId="9" fontId="2" fillId="0" borderId="54" xfId="0" applyNumberFormat="1" applyFont="1" applyBorder="1" applyAlignment="1">
      <alignment horizontal="center" vertical="center" wrapText="1"/>
    </xf>
    <xf numFmtId="0" fontId="2" fillId="0" borderId="30" xfId="0" applyFont="1" applyBorder="1" applyAlignment="1">
      <alignment horizontal="center" vertical="center" wrapText="1"/>
    </xf>
    <xf numFmtId="0" fontId="2" fillId="0" borderId="53" xfId="0" applyFont="1" applyBorder="1" applyAlignment="1">
      <alignment horizontal="center" vertical="center" wrapText="1"/>
    </xf>
    <xf numFmtId="9" fontId="2" fillId="0" borderId="37" xfId="0" applyNumberFormat="1" applyFont="1" applyBorder="1" applyAlignment="1">
      <alignment horizontal="center" vertical="center" wrapText="1"/>
    </xf>
    <xf numFmtId="9" fontId="2" fillId="0" borderId="34" xfId="0" applyNumberFormat="1" applyFont="1" applyBorder="1" applyAlignment="1">
      <alignment horizontal="center" vertical="center" wrapText="1"/>
    </xf>
    <xf numFmtId="0" fontId="26" fillId="14" borderId="39" xfId="0" applyFont="1" applyFill="1" applyBorder="1" applyAlignment="1">
      <alignment horizontal="center" vertical="center" wrapText="1"/>
    </xf>
    <xf numFmtId="0" fontId="21" fillId="14" borderId="60" xfId="0" applyFont="1" applyFill="1" applyBorder="1" applyAlignment="1">
      <alignment vertical="center"/>
    </xf>
    <xf numFmtId="0" fontId="2" fillId="0" borderId="0" xfId="0" applyFont="1" applyAlignment="1" applyProtection="1">
      <alignment horizontal="left" vertical="center"/>
    </xf>
    <xf numFmtId="0" fontId="2" fillId="14" borderId="2" xfId="1" applyFont="1" applyFill="1" applyBorder="1" applyAlignment="1" applyProtection="1">
      <alignment horizontal="center" vertical="center" wrapText="1"/>
    </xf>
    <xf numFmtId="0" fontId="2" fillId="14" borderId="4" xfId="0" applyFont="1" applyFill="1" applyBorder="1" applyAlignment="1" applyProtection="1">
      <alignment horizontal="center" vertical="center" wrapText="1"/>
    </xf>
    <xf numFmtId="0" fontId="2" fillId="14" borderId="0" xfId="0" applyFont="1" applyFill="1" applyAlignment="1">
      <alignment horizontal="center" vertical="center" wrapText="1"/>
    </xf>
    <xf numFmtId="0" fontId="1" fillId="0" borderId="0" xfId="0" applyFont="1" applyAlignment="1">
      <alignment horizontal="left" vertical="center"/>
    </xf>
    <xf numFmtId="0" fontId="8" fillId="10" borderId="11" xfId="1" applyFill="1" applyBorder="1" applyAlignment="1" applyProtection="1">
      <alignment horizontal="left" vertical="center" wrapText="1"/>
    </xf>
    <xf numFmtId="0" fontId="2" fillId="14" borderId="1" xfId="0" applyFont="1" applyFill="1" applyBorder="1" applyAlignment="1">
      <alignment horizontal="center" vertical="center"/>
    </xf>
    <xf numFmtId="0" fontId="11" fillId="14" borderId="6" xfId="1" applyFont="1" applyFill="1" applyBorder="1" applyAlignment="1" applyProtection="1">
      <alignment horizontal="center" vertical="center"/>
    </xf>
    <xf numFmtId="0" fontId="0" fillId="0" borderId="0" xfId="0" applyAlignment="1">
      <alignment horizontal="left" vertical="center"/>
    </xf>
    <xf numFmtId="0" fontId="8" fillId="0" borderId="15" xfId="1" applyBorder="1" applyAlignment="1" applyProtection="1">
      <alignment horizontal="left" vertical="center"/>
    </xf>
    <xf numFmtId="0" fontId="2" fillId="10" borderId="2" xfId="1" applyFont="1" applyFill="1" applyBorder="1" applyAlignment="1" applyProtection="1">
      <alignment horizontal="center" vertical="center" textRotation="90"/>
    </xf>
    <xf numFmtId="0" fontId="1" fillId="10" borderId="6" xfId="0" applyFont="1" applyFill="1" applyBorder="1" applyAlignment="1" applyProtection="1">
      <alignment horizontal="center" vertical="center" wrapText="1"/>
    </xf>
    <xf numFmtId="0" fontId="1" fillId="10" borderId="22" xfId="0" applyFont="1" applyFill="1" applyBorder="1" applyAlignment="1" applyProtection="1">
      <alignment horizontal="center" vertical="center" wrapText="1"/>
    </xf>
    <xf numFmtId="0" fontId="1" fillId="10" borderId="9" xfId="0" applyFont="1" applyFill="1" applyBorder="1" applyAlignment="1" applyProtection="1">
      <alignment horizontal="center" vertical="center" wrapText="1"/>
    </xf>
    <xf numFmtId="0" fontId="1" fillId="10" borderId="23" xfId="0" applyFont="1" applyFill="1" applyBorder="1" applyAlignment="1" applyProtection="1">
      <alignment horizontal="center" vertical="center" wrapText="1"/>
    </xf>
    <xf numFmtId="0" fontId="0" fillId="0" borderId="38" xfId="0" applyBorder="1" applyAlignment="1"/>
    <xf numFmtId="0" fontId="3" fillId="13" borderId="6" xfId="0" applyFont="1" applyFill="1" applyBorder="1" applyAlignment="1" applyProtection="1">
      <alignment vertical="center"/>
    </xf>
    <xf numFmtId="0" fontId="3" fillId="13" borderId="19" xfId="0" applyFont="1" applyFill="1" applyBorder="1" applyAlignment="1" applyProtection="1">
      <alignment vertical="center"/>
    </xf>
    <xf numFmtId="0" fontId="2" fillId="14" borderId="14" xfId="0" applyFont="1" applyFill="1" applyBorder="1" applyAlignment="1">
      <alignment horizontal="center" vertical="center"/>
    </xf>
    <xf numFmtId="0" fontId="0" fillId="0" borderId="38" xfId="0" applyBorder="1"/>
    <xf numFmtId="0" fontId="8" fillId="10" borderId="12" xfId="1" applyFill="1" applyBorder="1" applyAlignment="1" applyProtection="1">
      <alignment horizontal="left" vertical="center" wrapText="1"/>
    </xf>
    <xf numFmtId="0" fontId="2" fillId="0" borderId="0" xfId="0" applyFont="1" applyAlignment="1" applyProtection="1">
      <alignment horizontal="left" vertical="center"/>
      <protection locked="0"/>
    </xf>
    <xf numFmtId="14" fontId="2" fillId="0" borderId="0" xfId="0" applyNumberFormat="1" applyFont="1" applyAlignment="1" applyProtection="1">
      <alignment horizontal="left" vertical="center"/>
      <protection locked="0"/>
    </xf>
    <xf numFmtId="0" fontId="21" fillId="14" borderId="2" xfId="0" applyFont="1" applyFill="1" applyBorder="1" applyAlignment="1">
      <alignment horizontal="center" vertical="center" wrapText="1"/>
    </xf>
    <xf numFmtId="0" fontId="0" fillId="0" borderId="61" xfId="0" applyFill="1" applyBorder="1"/>
    <xf numFmtId="0" fontId="1" fillId="0" borderId="2" xfId="0" applyFont="1" applyBorder="1" applyAlignment="1">
      <alignment horizontal="left" vertical="center" wrapText="1"/>
    </xf>
    <xf numFmtId="0" fontId="2" fillId="0" borderId="0" xfId="0" applyFont="1" applyAlignment="1">
      <alignment horizontal="left" vertical="center"/>
    </xf>
    <xf numFmtId="0" fontId="23" fillId="0" borderId="0" xfId="0" applyFont="1" applyFill="1" applyAlignment="1">
      <alignment vertical="center" wrapText="1"/>
    </xf>
    <xf numFmtId="0" fontId="2" fillId="14" borderId="2" xfId="0" applyFont="1" applyFill="1" applyBorder="1" applyAlignment="1">
      <alignment horizontal="left" vertical="center"/>
    </xf>
    <xf numFmtId="0" fontId="0" fillId="0" borderId="0" xfId="0" applyAlignment="1">
      <alignment vertical="center" wrapText="1"/>
    </xf>
    <xf numFmtId="0" fontId="4" fillId="0" borderId="0" xfId="0" applyFont="1" applyAlignment="1">
      <alignment horizontal="left"/>
    </xf>
    <xf numFmtId="0" fontId="1" fillId="0" borderId="0" xfId="0" applyFont="1" applyAlignment="1">
      <alignment horizontal="left" vertical="center" wrapText="1"/>
    </xf>
    <xf numFmtId="0" fontId="2" fillId="14" borderId="24" xfId="0" applyFont="1" applyFill="1" applyBorder="1" applyAlignment="1">
      <alignment horizontal="left" vertical="center" wrapText="1"/>
    </xf>
    <xf numFmtId="0" fontId="8" fillId="10" borderId="24" xfId="1" applyFill="1" applyBorder="1" applyAlignment="1" applyProtection="1">
      <alignment horizontal="left" vertical="center" wrapText="1"/>
    </xf>
    <xf numFmtId="0" fontId="1" fillId="0" borderId="24" xfId="0" applyFont="1" applyBorder="1" applyAlignment="1">
      <alignment horizontal="left" vertical="center" wrapText="1"/>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1" xfId="0" applyFill="1" applyBorder="1" applyAlignment="1">
      <alignment horizontal="center" vertical="center"/>
    </xf>
    <xf numFmtId="0" fontId="21" fillId="10" borderId="1" xfId="0" applyFont="1" applyFill="1" applyBorder="1" applyAlignment="1">
      <alignment horizontal="center" vertical="center" wrapText="1"/>
    </xf>
    <xf numFmtId="0" fontId="21" fillId="14" borderId="1" xfId="0" applyFont="1" applyFill="1" applyBorder="1" applyAlignment="1">
      <alignment horizontal="left" vertical="center" wrapText="1"/>
    </xf>
    <xf numFmtId="0" fontId="4" fillId="0" borderId="12" xfId="0" applyFont="1" applyBorder="1" applyAlignment="1">
      <alignment horizontal="left" vertical="center" wrapText="1"/>
    </xf>
    <xf numFmtId="0" fontId="4" fillId="0" borderId="12" xfId="0" applyFont="1" applyBorder="1" applyAlignment="1">
      <alignment horizontal="left" vertical="center"/>
    </xf>
    <xf numFmtId="0" fontId="28" fillId="0" borderId="15" xfId="1" applyFont="1" applyFill="1" applyBorder="1" applyAlignment="1" applyProtection="1">
      <alignment horizontal="center" vertical="center"/>
    </xf>
    <xf numFmtId="0" fontId="28" fillId="0" borderId="12" xfId="1" applyFont="1" applyFill="1" applyBorder="1" applyAlignment="1" applyProtection="1">
      <alignment horizontal="center" vertical="center"/>
    </xf>
    <xf numFmtId="0" fontId="4" fillId="0" borderId="14" xfId="0" applyFont="1" applyBorder="1" applyAlignment="1">
      <alignment horizontal="left" vertical="center"/>
    </xf>
    <xf numFmtId="0" fontId="28" fillId="0" borderId="14" xfId="1" applyFont="1" applyFill="1" applyBorder="1" applyAlignment="1" applyProtection="1">
      <alignment horizontal="center" vertical="center"/>
    </xf>
    <xf numFmtId="0" fontId="4" fillId="0" borderId="0" xfId="0" applyFont="1" applyBorder="1" applyAlignment="1">
      <alignment vertical="center"/>
    </xf>
    <xf numFmtId="0" fontId="4" fillId="0" borderId="0" xfId="0" applyFont="1" applyAlignment="1">
      <alignment vertical="center"/>
    </xf>
    <xf numFmtId="0" fontId="4" fillId="0" borderId="0" xfId="0" applyFont="1" applyBorder="1" applyAlignment="1">
      <alignment horizontal="left" vertical="center" wrapText="1"/>
    </xf>
    <xf numFmtId="0" fontId="4" fillId="0" borderId="0" xfId="0" applyFont="1" applyAlignment="1">
      <alignment vertical="center" wrapText="1"/>
    </xf>
    <xf numFmtId="0" fontId="10" fillId="0" borderId="0" xfId="0" applyFont="1" applyFill="1" applyBorder="1" applyAlignment="1">
      <alignment horizontal="left" vertical="center"/>
    </xf>
    <xf numFmtId="0" fontId="8" fillId="0" borderId="51" xfId="1" applyFill="1" applyBorder="1" applyAlignment="1" applyProtection="1">
      <alignment horizontal="left" vertical="center" wrapText="1"/>
    </xf>
    <xf numFmtId="0" fontId="8" fillId="10" borderId="2" xfId="1" applyFill="1" applyBorder="1" applyAlignment="1" applyProtection="1">
      <alignment horizontal="left" vertical="center" wrapText="1"/>
    </xf>
    <xf numFmtId="0" fontId="1" fillId="10" borderId="12" xfId="1" applyFont="1" applyFill="1" applyBorder="1" applyAlignment="1" applyProtection="1">
      <alignment horizontal="center" vertical="center"/>
    </xf>
    <xf numFmtId="0" fontId="1" fillId="10" borderId="1" xfId="1" applyFont="1" applyFill="1" applyBorder="1" applyAlignment="1" applyProtection="1">
      <alignment horizontal="center" vertical="center"/>
    </xf>
    <xf numFmtId="0" fontId="8" fillId="0" borderId="45" xfId="1" applyFill="1" applyBorder="1" applyAlignment="1" applyProtection="1">
      <alignment horizontal="left" vertical="center"/>
    </xf>
    <xf numFmtId="0" fontId="1" fillId="0" borderId="22" xfId="0" quotePrefix="1" applyFont="1" applyBorder="1" applyAlignment="1" applyProtection="1">
      <alignment horizontal="center" vertical="center" wrapText="1"/>
    </xf>
    <xf numFmtId="0" fontId="4" fillId="0" borderId="0" xfId="0" applyFont="1" applyBorder="1" applyAlignment="1">
      <alignment horizontal="left" vertical="center" wrapText="1"/>
    </xf>
    <xf numFmtId="0" fontId="4" fillId="0" borderId="0" xfId="0" applyFont="1" applyAlignment="1">
      <alignment vertical="center" wrapText="1"/>
    </xf>
    <xf numFmtId="0" fontId="4" fillId="0" borderId="0" xfId="0" applyFont="1" applyBorder="1" applyAlignment="1">
      <alignment vertical="center" wrapText="1"/>
    </xf>
    <xf numFmtId="0" fontId="0" fillId="0" borderId="0" xfId="0" applyAlignment="1">
      <alignment vertical="center" wrapText="1"/>
    </xf>
    <xf numFmtId="0" fontId="30" fillId="0" borderId="0" xfId="1" applyFont="1" applyBorder="1" applyAlignment="1" applyProtection="1">
      <alignment vertical="center" wrapText="1"/>
    </xf>
    <xf numFmtId="0" fontId="30" fillId="0" borderId="0" xfId="1" applyFont="1" applyAlignment="1" applyProtection="1">
      <alignment vertical="center" wrapText="1"/>
    </xf>
    <xf numFmtId="0" fontId="30" fillId="14" borderId="0" xfId="1" applyFont="1" applyFill="1" applyBorder="1" applyAlignment="1" applyProtection="1">
      <alignment vertical="center" wrapText="1"/>
    </xf>
    <xf numFmtId="0" fontId="30" fillId="14" borderId="0" xfId="1" applyFont="1" applyFill="1" applyAlignment="1" applyProtection="1">
      <alignment vertical="center" wrapText="1"/>
    </xf>
    <xf numFmtId="0" fontId="13" fillId="8" borderId="0" xfId="0" applyFont="1" applyFill="1" applyBorder="1" applyAlignment="1">
      <alignment horizontal="left" vertical="center" wrapText="1"/>
    </xf>
    <xf numFmtId="0" fontId="0" fillId="8" borderId="0" xfId="0" applyFill="1" applyAlignment="1">
      <alignment horizontal="left" wrapText="1"/>
    </xf>
    <xf numFmtId="0" fontId="21" fillId="0" borderId="0" xfId="0" applyFont="1" applyBorder="1" applyAlignment="1">
      <alignment horizontal="left" vertical="center" wrapText="1"/>
    </xf>
    <xf numFmtId="0" fontId="21" fillId="0" borderId="0" xfId="0" applyFont="1" applyAlignment="1">
      <alignment vertical="center" wrapText="1"/>
    </xf>
    <xf numFmtId="0" fontId="21" fillId="14" borderId="36" xfId="0" applyFont="1" applyFill="1" applyBorder="1" applyAlignment="1">
      <alignment horizontal="center" vertical="center"/>
    </xf>
    <xf numFmtId="0" fontId="21" fillId="14" borderId="25" xfId="0" applyFont="1" applyFill="1" applyBorder="1" applyAlignment="1">
      <alignment horizontal="center" vertical="center"/>
    </xf>
    <xf numFmtId="0" fontId="23" fillId="10" borderId="10" xfId="0" applyFont="1" applyFill="1" applyBorder="1" applyAlignment="1">
      <alignment horizontal="left" vertical="center"/>
    </xf>
    <xf numFmtId="0" fontId="1" fillId="10" borderId="10" xfId="0" applyFont="1" applyFill="1" applyBorder="1" applyAlignment="1"/>
    <xf numFmtId="0" fontId="4" fillId="0" borderId="50" xfId="0" applyFont="1" applyBorder="1" applyAlignment="1">
      <alignment vertical="center" wrapText="1"/>
    </xf>
    <xf numFmtId="0" fontId="4" fillId="0" borderId="50" xfId="0" applyFont="1" applyBorder="1" applyAlignment="1">
      <alignment vertical="center"/>
    </xf>
    <xf numFmtId="0" fontId="4" fillId="0" borderId="51" xfId="0" applyFont="1" applyBorder="1" applyAlignment="1">
      <alignment vertical="center"/>
    </xf>
    <xf numFmtId="0" fontId="4" fillId="0" borderId="19" xfId="0" applyFont="1" applyBorder="1" applyAlignment="1">
      <alignment vertical="center" wrapText="1"/>
    </xf>
    <xf numFmtId="0" fontId="4" fillId="0" borderId="19" xfId="0" applyFont="1" applyBorder="1" applyAlignment="1">
      <alignment vertical="center"/>
    </xf>
    <xf numFmtId="0" fontId="4" fillId="0" borderId="45" xfId="0" applyFont="1" applyBorder="1" applyAlignment="1">
      <alignment vertical="center"/>
    </xf>
    <xf numFmtId="0" fontId="4" fillId="0" borderId="47" xfId="0" applyFont="1" applyBorder="1" applyAlignment="1">
      <alignment vertical="center" wrapText="1"/>
    </xf>
    <xf numFmtId="0" fontId="4" fillId="0" borderId="47" xfId="0" applyFont="1" applyBorder="1" applyAlignment="1">
      <alignment vertical="center"/>
    </xf>
    <xf numFmtId="0" fontId="4" fillId="0" borderId="16" xfId="0" applyFont="1" applyBorder="1" applyAlignment="1">
      <alignment vertical="center"/>
    </xf>
    <xf numFmtId="0" fontId="1" fillId="0" borderId="45" xfId="1" applyFont="1" applyFill="1" applyBorder="1" applyAlignment="1" applyProtection="1">
      <alignment horizontal="left" vertical="center" wrapText="1"/>
    </xf>
    <xf numFmtId="0" fontId="1" fillId="0" borderId="16" xfId="1" applyFont="1" applyFill="1" applyBorder="1" applyAlignment="1" applyProtection="1">
      <alignment horizontal="left" vertical="center" wrapText="1"/>
    </xf>
    <xf numFmtId="0" fontId="2" fillId="0" borderId="49" xfId="0" applyFont="1" applyBorder="1" applyAlignment="1">
      <alignment horizontal="left" vertical="center"/>
    </xf>
    <xf numFmtId="0" fontId="2" fillId="0" borderId="44" xfId="0" applyFont="1" applyBorder="1" applyAlignment="1">
      <alignment horizontal="left" vertical="center"/>
    </xf>
    <xf numFmtId="0" fontId="2" fillId="0" borderId="48" xfId="0" applyFont="1" applyBorder="1" applyAlignment="1">
      <alignment horizontal="left" vertical="center"/>
    </xf>
    <xf numFmtId="0" fontId="2" fillId="0" borderId="57" xfId="0" applyFont="1" applyFill="1" applyBorder="1" applyAlignment="1">
      <alignment horizontal="left" vertical="center" wrapText="1"/>
    </xf>
    <xf numFmtId="0" fontId="2" fillId="0" borderId="17" xfId="0" applyFont="1" applyFill="1" applyBorder="1" applyAlignment="1">
      <alignment horizontal="left" vertical="center" wrapText="1"/>
    </xf>
    <xf numFmtId="0" fontId="2" fillId="0" borderId="53" xfId="0" applyFont="1" applyFill="1" applyBorder="1" applyAlignment="1">
      <alignment horizontal="left" vertical="center" wrapText="1"/>
    </xf>
    <xf numFmtId="9" fontId="2" fillId="0" borderId="58" xfId="0" applyNumberFormat="1" applyFont="1" applyBorder="1" applyAlignment="1">
      <alignment horizontal="center" vertical="center" wrapText="1"/>
    </xf>
    <xf numFmtId="9" fontId="2" fillId="0" borderId="18" xfId="0" applyNumberFormat="1" applyFont="1" applyBorder="1" applyAlignment="1">
      <alignment horizontal="center" vertical="center" wrapText="1"/>
    </xf>
    <xf numFmtId="9" fontId="2" fillId="0" borderId="54" xfId="0" applyNumberFormat="1" applyFont="1" applyBorder="1" applyAlignment="1">
      <alignment horizontal="center" vertical="center" wrapText="1"/>
    </xf>
    <xf numFmtId="0" fontId="2" fillId="0" borderId="59"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53" xfId="0" applyFont="1" applyBorder="1" applyAlignment="1">
      <alignment horizontal="center" vertical="center" wrapText="1"/>
    </xf>
    <xf numFmtId="0" fontId="3" fillId="14" borderId="43" xfId="0" applyFont="1" applyFill="1" applyBorder="1" applyAlignment="1">
      <alignment vertical="center" wrapText="1"/>
    </xf>
    <xf numFmtId="0" fontId="10" fillId="14" borderId="32" xfId="0" applyFont="1" applyFill="1" applyBorder="1" applyAlignment="1">
      <alignment vertical="center" wrapText="1"/>
    </xf>
    <xf numFmtId="0" fontId="10" fillId="14" borderId="7" xfId="0" applyFont="1" applyFill="1" applyBorder="1" applyAlignment="1">
      <alignment vertical="center" wrapText="1"/>
    </xf>
    <xf numFmtId="0" fontId="21" fillId="5" borderId="49" xfId="0" applyFont="1" applyFill="1" applyBorder="1" applyAlignment="1">
      <alignment vertical="center" wrapText="1"/>
    </xf>
    <xf numFmtId="0" fontId="4" fillId="0" borderId="62" xfId="0" applyFont="1" applyBorder="1" applyAlignment="1">
      <alignment vertical="center" wrapText="1"/>
    </xf>
    <xf numFmtId="0" fontId="21" fillId="6" borderId="44" xfId="0" applyFont="1" applyFill="1" applyBorder="1" applyAlignment="1">
      <alignment vertical="center" wrapText="1"/>
    </xf>
    <xf numFmtId="0" fontId="4" fillId="0" borderId="24" xfId="0" applyFont="1" applyBorder="1" applyAlignment="1">
      <alignment vertical="center" wrapText="1"/>
    </xf>
    <xf numFmtId="0" fontId="21" fillId="7" borderId="48" xfId="0" applyFont="1" applyFill="1" applyBorder="1" applyAlignment="1">
      <alignment vertical="center" wrapText="1"/>
    </xf>
    <xf numFmtId="0" fontId="4" fillId="0" borderId="63" xfId="0" applyFont="1" applyBorder="1" applyAlignment="1">
      <alignment vertical="center" wrapText="1"/>
    </xf>
    <xf numFmtId="0" fontId="21" fillId="14" borderId="35" xfId="0" applyFont="1" applyFill="1" applyBorder="1" applyAlignment="1">
      <alignment horizontal="center" vertical="center"/>
    </xf>
    <xf numFmtId="0" fontId="4" fillId="14" borderId="37" xfId="0" applyFont="1" applyFill="1" applyBorder="1" applyAlignment="1">
      <alignment horizontal="center" vertical="center"/>
    </xf>
    <xf numFmtId="0" fontId="4" fillId="14" borderId="34" xfId="0" applyFont="1" applyFill="1" applyBorder="1" applyAlignment="1">
      <alignment horizontal="center" vertical="center"/>
    </xf>
    <xf numFmtId="0" fontId="21" fillId="14" borderId="3" xfId="0" applyFont="1" applyFill="1" applyBorder="1" applyAlignment="1">
      <alignment horizontal="center" vertical="center" wrapText="1"/>
    </xf>
    <xf numFmtId="0" fontId="4" fillId="14" borderId="40" xfId="0" applyFont="1" applyFill="1" applyBorder="1" applyAlignment="1">
      <alignment vertical="center" wrapText="1"/>
    </xf>
    <xf numFmtId="0" fontId="21" fillId="14" borderId="21" xfId="0" applyFont="1" applyFill="1" applyBorder="1" applyAlignment="1">
      <alignment horizontal="center" vertical="center" wrapText="1"/>
    </xf>
    <xf numFmtId="0" fontId="4" fillId="0" borderId="36" xfId="0" applyFont="1" applyBorder="1" applyAlignment="1">
      <alignment vertical="center" wrapText="1"/>
    </xf>
    <xf numFmtId="0" fontId="4" fillId="0" borderId="38" xfId="0" applyFont="1" applyBorder="1" applyAlignment="1">
      <alignment vertical="center" wrapText="1"/>
    </xf>
    <xf numFmtId="0" fontId="4" fillId="0" borderId="39" xfId="0" applyFont="1" applyBorder="1" applyAlignment="1">
      <alignment vertical="center" wrapText="1"/>
    </xf>
    <xf numFmtId="0" fontId="18" fillId="8" borderId="43"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7" xfId="0" applyBorder="1" applyAlignment="1">
      <alignment horizontal="center" vertical="center" wrapText="1"/>
    </xf>
    <xf numFmtId="0" fontId="1" fillId="0" borderId="22" xfId="0" applyFont="1" applyFill="1" applyBorder="1" applyAlignment="1">
      <alignment horizontal="left" vertical="center" wrapText="1"/>
    </xf>
    <xf numFmtId="0" fontId="1" fillId="0" borderId="52" xfId="0" applyFont="1" applyFill="1" applyBorder="1" applyAlignment="1">
      <alignment horizontal="left" vertical="center" wrapText="1"/>
    </xf>
    <xf numFmtId="0" fontId="1" fillId="0" borderId="19" xfId="0" applyFont="1" applyFill="1" applyBorder="1" applyAlignment="1">
      <alignment horizontal="left" vertical="center" wrapText="1"/>
    </xf>
    <xf numFmtId="0" fontId="1" fillId="0" borderId="24" xfId="0" applyFont="1" applyFill="1" applyBorder="1" applyAlignment="1">
      <alignment horizontal="left" vertical="center" wrapText="1"/>
    </xf>
    <xf numFmtId="0" fontId="23" fillId="10" borderId="52" xfId="0" applyFont="1" applyFill="1" applyBorder="1" applyAlignment="1">
      <alignment horizontal="left" vertical="center"/>
    </xf>
    <xf numFmtId="0" fontId="1" fillId="10" borderId="52" xfId="0" applyFont="1" applyFill="1" applyBorder="1" applyAlignment="1"/>
    <xf numFmtId="0" fontId="18" fillId="8" borderId="0" xfId="0" applyFont="1" applyFill="1" applyAlignment="1">
      <alignment horizontal="center" vertical="top" wrapText="1"/>
    </xf>
    <xf numFmtId="0" fontId="0" fillId="0" borderId="0" xfId="0" applyAlignment="1">
      <alignment horizontal="center" wrapText="1"/>
    </xf>
    <xf numFmtId="0" fontId="8" fillId="0" borderId="15" xfId="1" applyBorder="1" applyAlignment="1" applyProtection="1">
      <alignment horizontal="left" vertical="center"/>
    </xf>
    <xf numFmtId="0" fontId="8" fillId="0" borderId="15" xfId="1" applyBorder="1" applyAlignment="1" applyProtection="1"/>
    <xf numFmtId="0" fontId="8" fillId="0" borderId="12" xfId="1" applyBorder="1" applyAlignment="1" applyProtection="1"/>
    <xf numFmtId="0" fontId="18" fillId="8" borderId="0" xfId="0" applyFont="1" applyFill="1" applyAlignment="1">
      <alignment horizontal="center" vertical="center"/>
    </xf>
    <xf numFmtId="0" fontId="2" fillId="0" borderId="6" xfId="0" applyFont="1" applyFill="1" applyBorder="1" applyAlignment="1">
      <alignment horizontal="right" vertical="center"/>
    </xf>
    <xf numFmtId="0" fontId="2" fillId="0" borderId="19" xfId="0" applyFont="1" applyFill="1" applyBorder="1" applyAlignment="1">
      <alignment horizontal="right" vertical="center"/>
    </xf>
    <xf numFmtId="0" fontId="2" fillId="0" borderId="6" xfId="0" applyFont="1" applyBorder="1" applyAlignment="1" applyProtection="1">
      <alignment horizontal="right" vertical="center" wrapText="1"/>
    </xf>
    <xf numFmtId="0" fontId="2" fillId="0" borderId="19" xfId="0" applyFont="1" applyBorder="1" applyAlignment="1" applyProtection="1">
      <alignment horizontal="right" vertical="center" wrapText="1"/>
    </xf>
    <xf numFmtId="0" fontId="2" fillId="0" borderId="6"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164" fontId="0" fillId="0" borderId="44" xfId="0" applyNumberFormat="1" applyBorder="1" applyAlignment="1" applyProtection="1">
      <alignment horizontal="center" vertical="center"/>
    </xf>
    <xf numFmtId="164" fontId="0" fillId="0" borderId="45" xfId="0" applyNumberFormat="1" applyBorder="1" applyAlignment="1" applyProtection="1">
      <alignment horizontal="center" vertical="center"/>
    </xf>
    <xf numFmtId="4" fontId="0" fillId="3" borderId="44" xfId="0" applyNumberFormat="1" applyFill="1" applyBorder="1" applyAlignment="1" applyProtection="1">
      <alignment horizontal="center" vertical="center"/>
      <protection locked="0"/>
    </xf>
    <xf numFmtId="4" fontId="0" fillId="3" borderId="45" xfId="0" applyNumberFormat="1" applyFill="1" applyBorder="1" applyAlignment="1" applyProtection="1">
      <alignment horizontal="center" vertical="center"/>
      <protection locked="0"/>
    </xf>
    <xf numFmtId="0" fontId="2" fillId="3" borderId="21" xfId="0" applyFont="1" applyFill="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3" borderId="41" xfId="0" applyFont="1" applyFill="1" applyBorder="1" applyAlignment="1" applyProtection="1">
      <alignment horizontal="center" vertical="center" wrapText="1"/>
      <protection locked="0"/>
    </xf>
    <xf numFmtId="0" fontId="2" fillId="3" borderId="42" xfId="0" applyFont="1" applyFill="1" applyBorder="1" applyAlignment="1" applyProtection="1">
      <alignment horizontal="center" vertical="center" wrapText="1"/>
      <protection locked="0"/>
    </xf>
    <xf numFmtId="0" fontId="27" fillId="9" borderId="10" xfId="0" applyFont="1" applyFill="1" applyBorder="1" applyAlignment="1" applyProtection="1">
      <alignment horizontal="left" vertical="center"/>
    </xf>
    <xf numFmtId="0" fontId="27" fillId="0" borderId="10" xfId="0" applyFont="1" applyBorder="1" applyAlignment="1">
      <alignment horizontal="left" vertical="center"/>
    </xf>
    <xf numFmtId="0" fontId="7" fillId="13" borderId="43" xfId="0" applyFont="1" applyFill="1" applyBorder="1" applyAlignment="1" applyProtection="1">
      <alignment horizontal="center" vertical="center"/>
    </xf>
    <xf numFmtId="0" fontId="7" fillId="13" borderId="7" xfId="0" applyFont="1" applyFill="1" applyBorder="1" applyAlignment="1" applyProtection="1">
      <alignment horizontal="center" vertical="center"/>
    </xf>
    <xf numFmtId="4" fontId="0" fillId="3" borderId="44" xfId="0" applyNumberFormat="1" applyFill="1" applyBorder="1" applyAlignment="1" applyProtection="1">
      <alignment horizontal="left" vertical="center" indent="3"/>
      <protection locked="0"/>
    </xf>
    <xf numFmtId="4" fontId="0" fillId="3" borderId="45" xfId="0" applyNumberFormat="1" applyFill="1" applyBorder="1" applyAlignment="1" applyProtection="1">
      <alignment horizontal="left" vertical="center" indent="3"/>
      <protection locked="0"/>
    </xf>
    <xf numFmtId="0" fontId="23" fillId="10" borderId="0" xfId="0" applyFont="1" applyFill="1" applyBorder="1" applyAlignment="1" applyProtection="1">
      <alignment vertical="center" wrapText="1"/>
    </xf>
    <xf numFmtId="0" fontId="23" fillId="10" borderId="0" xfId="0" applyFont="1" applyFill="1" applyAlignment="1">
      <alignment vertical="center" wrapText="1"/>
    </xf>
    <xf numFmtId="0" fontId="14" fillId="2" borderId="21" xfId="0" applyFont="1" applyFill="1" applyBorder="1" applyAlignment="1" applyProtection="1">
      <alignment horizontal="center" vertical="center" wrapText="1"/>
      <protection locked="0"/>
    </xf>
    <xf numFmtId="0" fontId="14" fillId="2" borderId="36" xfId="0" applyFont="1" applyFill="1" applyBorder="1" applyAlignment="1" applyProtection="1">
      <alignment horizontal="center" vertical="center" wrapText="1"/>
      <protection locked="0"/>
    </xf>
    <xf numFmtId="0" fontId="14" fillId="2" borderId="41" xfId="0" applyFont="1" applyFill="1" applyBorder="1" applyAlignment="1" applyProtection="1">
      <alignment horizontal="center" vertical="center" wrapText="1"/>
      <protection locked="0"/>
    </xf>
    <xf numFmtId="0" fontId="14" fillId="2" borderId="42" xfId="0" applyFont="1" applyFill="1" applyBorder="1" applyAlignment="1" applyProtection="1">
      <alignment horizontal="center" vertical="center" wrapText="1"/>
      <protection locked="0"/>
    </xf>
    <xf numFmtId="0" fontId="2" fillId="0" borderId="46" xfId="0" applyFont="1" applyBorder="1" applyAlignment="1" applyProtection="1">
      <alignment horizontal="left" vertical="center" wrapText="1"/>
    </xf>
    <xf numFmtId="0" fontId="2" fillId="0" borderId="47" xfId="0" applyFont="1" applyBorder="1" applyAlignment="1" applyProtection="1">
      <alignment horizontal="left" vertical="center" wrapText="1"/>
    </xf>
    <xf numFmtId="0" fontId="18" fillId="8" borderId="0" xfId="0" applyFont="1" applyFill="1" applyAlignment="1">
      <alignment horizontal="center" vertical="center" wrapText="1"/>
    </xf>
    <xf numFmtId="0" fontId="18" fillId="8" borderId="0" xfId="0" applyFont="1" applyFill="1" applyBorder="1" applyAlignment="1">
      <alignment horizontal="center" vertical="center" wrapText="1"/>
    </xf>
    <xf numFmtId="0" fontId="0" fillId="0" borderId="0" xfId="0" applyAlignment="1">
      <alignment horizontal="center" vertical="center" wrapText="1"/>
    </xf>
    <xf numFmtId="0" fontId="8" fillId="0" borderId="2" xfId="1" applyBorder="1" applyAlignment="1" applyProtection="1">
      <alignment horizontal="left" vertical="center"/>
    </xf>
    <xf numFmtId="0" fontId="18" fillId="10" borderId="0" xfId="0" applyFont="1" applyFill="1" applyAlignment="1">
      <alignment horizontal="center" vertical="center" wrapText="1"/>
    </xf>
    <xf numFmtId="0" fontId="0" fillId="10" borderId="0" xfId="0" applyFill="1" applyAlignment="1">
      <alignment horizontal="center" vertical="center" wrapText="1"/>
    </xf>
    <xf numFmtId="0" fontId="0" fillId="0" borderId="0" xfId="0" applyAlignment="1">
      <alignment vertical="center"/>
    </xf>
    <xf numFmtId="0" fontId="8" fillId="0" borderId="6" xfId="1" applyBorder="1" applyAlignment="1" applyProtection="1">
      <alignment horizontal="left" vertical="center"/>
    </xf>
    <xf numFmtId="0" fontId="8" fillId="0" borderId="19" xfId="1" applyBorder="1" applyAlignment="1" applyProtection="1">
      <alignment horizontal="left" vertical="center"/>
    </xf>
    <xf numFmtId="0" fontId="8" fillId="0" borderId="24" xfId="1" applyBorder="1" applyAlignment="1" applyProtection="1">
      <alignment horizontal="left" vertical="center"/>
    </xf>
    <xf numFmtId="0" fontId="3" fillId="8" borderId="0" xfId="0" applyFont="1" applyFill="1" applyBorder="1" applyAlignment="1">
      <alignment horizontal="center" vertical="center" wrapText="1"/>
    </xf>
    <xf numFmtId="0" fontId="10" fillId="8" borderId="0" xfId="0" applyFont="1" applyFill="1" applyAlignment="1">
      <alignment horizontal="center" wrapText="1"/>
    </xf>
    <xf numFmtId="0" fontId="23" fillId="10" borderId="0" xfId="0" applyFont="1" applyFill="1" applyAlignment="1">
      <alignment horizontal="left" vertical="center" wrapText="1"/>
    </xf>
    <xf numFmtId="0" fontId="21" fillId="0" borderId="3" xfId="0" applyFont="1" applyBorder="1" applyAlignment="1">
      <alignment horizontal="center" vertical="center" textRotation="90" wrapText="1"/>
    </xf>
    <xf numFmtId="0" fontId="21" fillId="0" borderId="40" xfId="0" applyFont="1" applyBorder="1" applyAlignment="1">
      <alignment horizontal="center" vertical="center" textRotation="90" wrapText="1"/>
    </xf>
    <xf numFmtId="0" fontId="21" fillId="0" borderId="13" xfId="0" applyFont="1" applyBorder="1" applyAlignment="1">
      <alignment horizontal="center" vertical="center" textRotation="90" wrapText="1"/>
    </xf>
    <xf numFmtId="0" fontId="21" fillId="0" borderId="3" xfId="0" applyFont="1" applyBorder="1" applyAlignment="1">
      <alignment horizontal="center" vertical="center" textRotation="90"/>
    </xf>
    <xf numFmtId="0" fontId="21" fillId="0" borderId="13" xfId="0" applyFont="1" applyBorder="1" applyAlignment="1">
      <alignment horizontal="center" vertical="center" textRotation="90"/>
    </xf>
    <xf numFmtId="0" fontId="21" fillId="0" borderId="40" xfId="0" applyFont="1" applyBorder="1" applyAlignment="1">
      <alignment horizontal="center" vertical="center" textRotation="90"/>
    </xf>
  </cellXfs>
  <cellStyles count="2">
    <cellStyle name="Lien hypertexte" xfId="1" builtinId="8"/>
    <cellStyle name="Normal" xfId="0" builtinId="0"/>
  </cellStyles>
  <dxfs count="4">
    <dxf>
      <font>
        <condense val="0"/>
        <extend val="0"/>
        <color indexed="10"/>
      </font>
    </dxf>
    <dxf>
      <font>
        <condense val="0"/>
        <extend val="0"/>
        <color indexed="10"/>
      </font>
    </dxf>
    <dxf>
      <fill>
        <patternFill>
          <bgColor theme="6" tint="0.79998168889431442"/>
        </patternFill>
      </fill>
    </dxf>
    <dxf>
      <fill>
        <patternFill>
          <bgColor theme="5" tint="0.79998168889431442"/>
        </patternFill>
      </fill>
    </dxf>
  </dxfs>
  <tableStyles count="0" defaultTableStyle="TableStyleMedium9" defaultPivotStyle="PivotStyleLight16"/>
  <colors>
    <mruColors>
      <color rgb="FFFFFF99"/>
      <color rgb="FFE46C0A"/>
      <color rgb="FF339966"/>
      <color rgb="FF808000"/>
      <color rgb="FF99CC00"/>
      <color rgb="FFCCFF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85725</xdr:colOff>
          <xdr:row>0</xdr:row>
          <xdr:rowOff>0</xdr:rowOff>
        </xdr:from>
        <xdr:to>
          <xdr:col>5</xdr:col>
          <xdr:colOff>962025</xdr:colOff>
          <xdr:row>0</xdr:row>
          <xdr:rowOff>0</xdr:rowOff>
        </xdr:to>
        <xdr:sp macro="" textlink="">
          <xdr:nvSpPr>
            <xdr:cNvPr id="10243" name="Object 3" hidden="1">
              <a:extLst>
                <a:ext uri="{63B3BB69-23CF-44E3-9099-C40C66FF867C}">
                  <a14:compatExt spid="_x0000_s10243"/>
                </a:ext>
              </a:extLst>
            </xdr:cNvPr>
            <xdr:cNvSpPr/>
          </xdr:nvSpPr>
          <xdr:spPr bwMode="auto">
            <a:xfrm>
              <a:off x="0" y="0"/>
              <a:ext cx="0" cy="0"/>
            </a:xfrm>
            <a:prstGeom prst="rect">
              <a:avLst/>
            </a:prstGeom>
            <a:noFill/>
            <a:ln>
              <a:noFill/>
            </a:ln>
            <a:effectLst/>
            <a:extLst>
              <a:ext uri="{909E8E84-426E-40DD-AFC4-6F175D3DCCD1}">
                <a14:hiddenFill>
                  <a:solidFill>
                    <a:srgbClr val="000000"/>
                  </a:solidFill>
                </a14:hiddenFill>
              </a:ext>
              <a:ext uri="{91240B29-F687-4F45-9708-019B960494DF}">
                <a14:hiddenLine w="0" algn="in">
                  <a:solidFill>
                    <a:srgbClr val="000000"/>
                  </a:solidFill>
                  <a:miter lim="800000"/>
                  <a:headEnd/>
                  <a:tailEnd/>
                </a14:hiddenLine>
              </a:ext>
              <a:ext uri="{AF507438-7753-43E0-B8FC-AC1667EBCBE1}">
                <a14:hiddenEffects>
                  <a:effectLst>
                    <a:outerShdw dist="35921" dir="2700000" algn="ctr" rotWithShape="0">
                      <a:srgbClr val="CCCCCC"/>
                    </a:outerShdw>
                  </a:effectLst>
                </a14:hiddenEffects>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0</xdr:colOff>
      <xdr:row>23</xdr:row>
      <xdr:rowOff>0</xdr:rowOff>
    </xdr:from>
    <xdr:to>
      <xdr:col>5</xdr:col>
      <xdr:colOff>102870</xdr:colOff>
      <xdr:row>24</xdr:row>
      <xdr:rowOff>45720</xdr:rowOff>
    </xdr:to>
    <xdr:sp macro="" textlink="">
      <xdr:nvSpPr>
        <xdr:cNvPr id="2219" name="Text Box 12"/>
        <xdr:cNvSpPr txBox="1">
          <a:spLocks noChangeArrowheads="1"/>
        </xdr:cNvSpPr>
      </xdr:nvSpPr>
      <xdr:spPr bwMode="auto">
        <a:xfrm>
          <a:off x="11628120" y="13784580"/>
          <a:ext cx="114300" cy="236220"/>
        </a:xfrm>
        <a:prstGeom prst="rect">
          <a:avLst/>
        </a:prstGeom>
        <a:no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47625</xdr:colOff>
          <xdr:row>2</xdr:row>
          <xdr:rowOff>180975</xdr:rowOff>
        </xdr:from>
        <xdr:to>
          <xdr:col>3</xdr:col>
          <xdr:colOff>457200</xdr:colOff>
          <xdr:row>6</xdr:row>
          <xdr:rowOff>0</xdr:rowOff>
        </xdr:to>
        <xdr:sp macro="" textlink="">
          <xdr:nvSpPr>
            <xdr:cNvPr id="8208" name="Object 16" hidden="1">
              <a:extLst>
                <a:ext uri="{63B3BB69-23CF-44E3-9099-C40C66FF867C}">
                  <a14:compatExt spid="_x0000_s820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9</xdr:col>
      <xdr:colOff>28575</xdr:colOff>
      <xdr:row>2</xdr:row>
      <xdr:rowOff>94783</xdr:rowOff>
    </xdr:from>
    <xdr:to>
      <xdr:col>22</xdr:col>
      <xdr:colOff>28575</xdr:colOff>
      <xdr:row>36</xdr:row>
      <xdr:rowOff>123174</xdr:rowOff>
    </xdr:to>
    <xdr:pic>
      <xdr:nvPicPr>
        <xdr:cNvPr id="2" name="Image 1"/>
        <xdr:cNvPicPr>
          <a:picLocks noChangeAspect="1"/>
        </xdr:cNvPicPr>
      </xdr:nvPicPr>
      <xdr:blipFill>
        <a:blip xmlns:r="http://schemas.openxmlformats.org/officeDocument/2006/relationships" r:embed="rId1"/>
        <a:stretch>
          <a:fillRect/>
        </a:stretch>
      </xdr:blipFill>
      <xdr:spPr>
        <a:xfrm>
          <a:off x="6886575" y="675808"/>
          <a:ext cx="9906000" cy="5533841"/>
        </a:xfrm>
        <a:prstGeom prst="rect">
          <a:avLst/>
        </a:prstGeom>
      </xdr:spPr>
    </xdr:pic>
    <xdr:clientData/>
  </xdr:twoCellAnchor>
  <xdr:twoCellAnchor editAs="oneCell">
    <xdr:from>
      <xdr:col>0</xdr:col>
      <xdr:colOff>47624</xdr:colOff>
      <xdr:row>3</xdr:row>
      <xdr:rowOff>9525</xdr:rowOff>
    </xdr:from>
    <xdr:to>
      <xdr:col>9</xdr:col>
      <xdr:colOff>66675</xdr:colOff>
      <xdr:row>39</xdr:row>
      <xdr:rowOff>352</xdr:rowOff>
    </xdr:to>
    <xdr:pic>
      <xdr:nvPicPr>
        <xdr:cNvPr id="3" name="Image 2"/>
        <xdr:cNvPicPr>
          <a:picLocks noChangeAspect="1"/>
        </xdr:cNvPicPr>
      </xdr:nvPicPr>
      <xdr:blipFill>
        <a:blip xmlns:r="http://schemas.openxmlformats.org/officeDocument/2006/relationships" r:embed="rId2"/>
        <a:stretch>
          <a:fillRect/>
        </a:stretch>
      </xdr:blipFill>
      <xdr:spPr>
        <a:xfrm>
          <a:off x="47624" y="752475"/>
          <a:ext cx="6877051" cy="582012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5</xdr:row>
      <xdr:rowOff>95250</xdr:rowOff>
    </xdr:from>
    <xdr:to>
      <xdr:col>9</xdr:col>
      <xdr:colOff>152400</xdr:colOff>
      <xdr:row>41</xdr:row>
      <xdr:rowOff>113745</xdr:rowOff>
    </xdr:to>
    <xdr:pic>
      <xdr:nvPicPr>
        <xdr:cNvPr id="4" name="Image 3"/>
        <xdr:cNvPicPr>
          <a:picLocks noChangeAspect="1"/>
        </xdr:cNvPicPr>
      </xdr:nvPicPr>
      <xdr:blipFill>
        <a:blip xmlns:r="http://schemas.openxmlformats.org/officeDocument/2006/relationships" r:embed="rId1"/>
        <a:stretch>
          <a:fillRect/>
        </a:stretch>
      </xdr:blipFill>
      <xdr:spPr>
        <a:xfrm>
          <a:off x="47625" y="1162050"/>
          <a:ext cx="6962775" cy="5847795"/>
        </a:xfrm>
        <a:prstGeom prst="rect">
          <a:avLst/>
        </a:prstGeom>
      </xdr:spPr>
    </xdr:pic>
    <xdr:clientData/>
  </xdr:twoCellAnchor>
  <xdr:twoCellAnchor editAs="oneCell">
    <xdr:from>
      <xdr:col>9</xdr:col>
      <xdr:colOff>123824</xdr:colOff>
      <xdr:row>2</xdr:row>
      <xdr:rowOff>114300</xdr:rowOff>
    </xdr:from>
    <xdr:to>
      <xdr:col>23</xdr:col>
      <xdr:colOff>38100</xdr:colOff>
      <xdr:row>43</xdr:row>
      <xdr:rowOff>110086</xdr:rowOff>
    </xdr:to>
    <xdr:pic>
      <xdr:nvPicPr>
        <xdr:cNvPr id="5" name="Image 4"/>
        <xdr:cNvPicPr>
          <a:picLocks noChangeAspect="1"/>
        </xdr:cNvPicPr>
      </xdr:nvPicPr>
      <xdr:blipFill>
        <a:blip xmlns:r="http://schemas.openxmlformats.org/officeDocument/2006/relationships" r:embed="rId2"/>
        <a:stretch>
          <a:fillRect/>
        </a:stretch>
      </xdr:blipFill>
      <xdr:spPr>
        <a:xfrm>
          <a:off x="6981824" y="695325"/>
          <a:ext cx="10582276" cy="6634711"/>
        </a:xfrm>
        <a:prstGeom prst="rect">
          <a:avLst/>
        </a:prstGeom>
      </xdr:spPr>
    </xdr:pic>
    <xdr:clientData/>
  </xdr:twoCellAnchor>
  <xdr:twoCellAnchor editAs="oneCell">
    <xdr:from>
      <xdr:col>0</xdr:col>
      <xdr:colOff>57150</xdr:colOff>
      <xdr:row>44</xdr:row>
      <xdr:rowOff>19050</xdr:rowOff>
    </xdr:from>
    <xdr:to>
      <xdr:col>18</xdr:col>
      <xdr:colOff>754486</xdr:colOff>
      <xdr:row>51</xdr:row>
      <xdr:rowOff>95419</xdr:rowOff>
    </xdr:to>
    <xdr:pic>
      <xdr:nvPicPr>
        <xdr:cNvPr id="6" name="Image 5"/>
        <xdr:cNvPicPr>
          <a:picLocks noChangeAspect="1"/>
        </xdr:cNvPicPr>
      </xdr:nvPicPr>
      <xdr:blipFill>
        <a:blip xmlns:r="http://schemas.openxmlformats.org/officeDocument/2006/relationships" r:embed="rId3"/>
        <a:stretch>
          <a:fillRect/>
        </a:stretch>
      </xdr:blipFill>
      <xdr:spPr>
        <a:xfrm>
          <a:off x="57150" y="7400925"/>
          <a:ext cx="14413336" cy="12098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57149</xdr:colOff>
      <xdr:row>2</xdr:row>
      <xdr:rowOff>133350</xdr:rowOff>
    </xdr:from>
    <xdr:to>
      <xdr:col>9</xdr:col>
      <xdr:colOff>94020</xdr:colOff>
      <xdr:row>50</xdr:row>
      <xdr:rowOff>133350</xdr:rowOff>
    </xdr:to>
    <xdr:pic>
      <xdr:nvPicPr>
        <xdr:cNvPr id="4" name="Image 3"/>
        <xdr:cNvPicPr>
          <a:picLocks noChangeAspect="1"/>
        </xdr:cNvPicPr>
      </xdr:nvPicPr>
      <xdr:blipFill>
        <a:blip xmlns:r="http://schemas.openxmlformats.org/officeDocument/2006/relationships" r:embed="rId1"/>
        <a:stretch>
          <a:fillRect/>
        </a:stretch>
      </xdr:blipFill>
      <xdr:spPr>
        <a:xfrm>
          <a:off x="57149" y="714375"/>
          <a:ext cx="6894871" cy="7772400"/>
        </a:xfrm>
        <a:prstGeom prst="rect">
          <a:avLst/>
        </a:prstGeom>
      </xdr:spPr>
    </xdr:pic>
    <xdr:clientData/>
  </xdr:twoCellAnchor>
  <xdr:twoCellAnchor editAs="oneCell">
    <xdr:from>
      <xdr:col>9</xdr:col>
      <xdr:colOff>222549</xdr:colOff>
      <xdr:row>2</xdr:row>
      <xdr:rowOff>57150</xdr:rowOff>
    </xdr:from>
    <xdr:to>
      <xdr:col>23</xdr:col>
      <xdr:colOff>723899</xdr:colOff>
      <xdr:row>50</xdr:row>
      <xdr:rowOff>142876</xdr:rowOff>
    </xdr:to>
    <xdr:pic>
      <xdr:nvPicPr>
        <xdr:cNvPr id="5" name="Image 4"/>
        <xdr:cNvPicPr>
          <a:picLocks noChangeAspect="1"/>
        </xdr:cNvPicPr>
      </xdr:nvPicPr>
      <xdr:blipFill>
        <a:blip xmlns:r="http://schemas.openxmlformats.org/officeDocument/2006/relationships" r:embed="rId2"/>
        <a:stretch>
          <a:fillRect/>
        </a:stretch>
      </xdr:blipFill>
      <xdr:spPr>
        <a:xfrm>
          <a:off x="7080549" y="638175"/>
          <a:ext cx="11169350" cy="78581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123824</xdr:rowOff>
    </xdr:from>
    <xdr:to>
      <xdr:col>8</xdr:col>
      <xdr:colOff>4937</xdr:colOff>
      <xdr:row>21</xdr:row>
      <xdr:rowOff>66675</xdr:rowOff>
    </xdr:to>
    <xdr:pic>
      <xdr:nvPicPr>
        <xdr:cNvPr id="4" name="Image 3"/>
        <xdr:cNvPicPr>
          <a:picLocks noChangeAspect="1"/>
        </xdr:cNvPicPr>
      </xdr:nvPicPr>
      <xdr:blipFill rotWithShape="1">
        <a:blip xmlns:r="http://schemas.openxmlformats.org/officeDocument/2006/relationships" r:embed="rId1"/>
        <a:srcRect b="46428"/>
        <a:stretch/>
      </xdr:blipFill>
      <xdr:spPr>
        <a:xfrm>
          <a:off x="0" y="866774"/>
          <a:ext cx="6100937" cy="2857501"/>
        </a:xfrm>
        <a:prstGeom prst="rect">
          <a:avLst/>
        </a:prstGeom>
      </xdr:spPr>
    </xdr:pic>
    <xdr:clientData/>
  </xdr:twoCellAnchor>
  <xdr:twoCellAnchor editAs="oneCell">
    <xdr:from>
      <xdr:col>8</xdr:col>
      <xdr:colOff>19050</xdr:colOff>
      <xdr:row>3</xdr:row>
      <xdr:rowOff>9526</xdr:rowOff>
    </xdr:from>
    <xdr:to>
      <xdr:col>21</xdr:col>
      <xdr:colOff>382913</xdr:colOff>
      <xdr:row>21</xdr:row>
      <xdr:rowOff>126300</xdr:rowOff>
    </xdr:to>
    <xdr:pic>
      <xdr:nvPicPr>
        <xdr:cNvPr id="5" name="Image 4"/>
        <xdr:cNvPicPr>
          <a:picLocks noChangeAspect="1"/>
        </xdr:cNvPicPr>
      </xdr:nvPicPr>
      <xdr:blipFill rotWithShape="1">
        <a:blip xmlns:r="http://schemas.openxmlformats.org/officeDocument/2006/relationships" r:embed="rId2"/>
        <a:srcRect b="45645"/>
        <a:stretch/>
      </xdr:blipFill>
      <xdr:spPr>
        <a:xfrm>
          <a:off x="6115050" y="752476"/>
          <a:ext cx="10269863" cy="30314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3</xdr:row>
          <xdr:rowOff>9525</xdr:rowOff>
        </xdr:from>
        <xdr:to>
          <xdr:col>7</xdr:col>
          <xdr:colOff>266700</xdr:colOff>
          <xdr:row>15</xdr:row>
          <xdr:rowOff>114300</xdr:rowOff>
        </xdr:to>
        <xdr:sp macro="" textlink="">
          <xdr:nvSpPr>
            <xdr:cNvPr id="7170" name="Object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hyperlink" Target="https://www.vd.ch/fileadmin/user_upload/themes/economie_emploi/march%C3%A9s_publics/Guide_romand/Fran%C3%A7ais/Annexe_R_2022.pdf" TargetMode="External"/><Relationship Id="rId4" Type="http://schemas.openxmlformats.org/officeDocument/2006/relationships/vmlDrawing" Target="../drawings/vmlDrawing16.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hyperlink" Target="https://www.vd.ch/fileadmin/user_upload/themes/economie_emploi/march%C3%A9s_publics/Guide_romand/Fran%C3%A7ais/Annexe_R_2022.pdf" TargetMode="Externa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8.xml"/><Relationship Id="rId1" Type="http://schemas.openxmlformats.org/officeDocument/2006/relationships/printerSettings" Target="../printerSettings/printerSettings12.bin"/><Relationship Id="rId6" Type="http://schemas.openxmlformats.org/officeDocument/2006/relationships/image" Target="../media/image15.emf"/><Relationship Id="rId5" Type="http://schemas.openxmlformats.org/officeDocument/2006/relationships/oleObject" Target="../embeddings/Document_Microsoft_Word_97_-_20031.doc"/><Relationship Id="rId4" Type="http://schemas.openxmlformats.org/officeDocument/2006/relationships/vmlDrawing" Target="../drawings/vmlDrawing19.v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vd.ch/fileadmin/user_upload/themes/economie_emploi/march%C3%A9s_publics/Guide_romand/Fran%C3%A7ais/Annexe_Q1_2022.doc" TargetMode="External"/><Relationship Id="rId13" Type="http://schemas.openxmlformats.org/officeDocument/2006/relationships/hyperlink" Target="https://www.vd.ch/fileadmin/user_upload/themes/economie_emploi/march%C3%A9s_publics/Guide_romand/Fran%C3%A7ais/Annexe_Q6_2022.doc" TargetMode="External"/><Relationship Id="rId18" Type="http://schemas.openxmlformats.org/officeDocument/2006/relationships/vmlDrawing" Target="../drawings/vmlDrawing20.vml"/><Relationship Id="rId3" Type="http://schemas.openxmlformats.org/officeDocument/2006/relationships/hyperlink" Target="https://www.vd.ch/fileadmin/user_upload/themes/economie_emploi/march%C3%A9s_publics/Guide_romand/Fran%C3%A7ais/Annexe_R6_2022.doc" TargetMode="External"/><Relationship Id="rId7" Type="http://schemas.openxmlformats.org/officeDocument/2006/relationships/hyperlink" Target="https://www.vd.ch/fileadmin/user_upload/themes/economie_emploi/march%C3%A9s_publics/Guide_romand/Fran%C3%A7ais/Annexe_R14_2022.doc" TargetMode="External"/><Relationship Id="rId12" Type="http://schemas.openxmlformats.org/officeDocument/2006/relationships/hyperlink" Target="https://www.vd.ch/fileadmin/user_upload/themes/economie_emploi/march%C3%A9s_publics/Guide_romand/Fran%C3%A7ais/Annexe_Q5.xlsx" TargetMode="External"/><Relationship Id="rId17" Type="http://schemas.openxmlformats.org/officeDocument/2006/relationships/printerSettings" Target="../printerSettings/printerSettings13.bin"/><Relationship Id="rId2" Type="http://schemas.openxmlformats.org/officeDocument/2006/relationships/hyperlink" Target="https://www.vd.ch/fileadmin/user_upload/themes/economie_emploi/march%C3%A9s_publics/Guide_romand/Fran%C3%A7ais/Annexe_R6_2022.doc" TargetMode="External"/><Relationship Id="rId16" Type="http://schemas.openxmlformats.org/officeDocument/2006/relationships/hyperlink" Target="https://www.vd.ch/fileadmin/user_upload/themes/economie_emploi/march%C3%A9s_publics/Guide_romand/Fran%C3%A7ais/Annexe_R_2022.pdf" TargetMode="External"/><Relationship Id="rId20" Type="http://schemas.openxmlformats.org/officeDocument/2006/relationships/comments" Target="../comments5.xml"/><Relationship Id="rId1" Type="http://schemas.openxmlformats.org/officeDocument/2006/relationships/hyperlink" Target="https://www.vd.ch/fileadmin/user_upload/themes/economie_emploi/march%C3%A9s_publics/Guide_romand/Fran%C3%A7ais/Annexe_R6_2022.doc" TargetMode="External"/><Relationship Id="rId6" Type="http://schemas.openxmlformats.org/officeDocument/2006/relationships/hyperlink" Target="https://www.vd.ch/fileadmin/user_upload/themes/economie_emploi/march%C3%A9s_publics/Guide_romand/Fran%C3%A7ais/Annexe_R13_2022.doc" TargetMode="External"/><Relationship Id="rId11" Type="http://schemas.openxmlformats.org/officeDocument/2006/relationships/hyperlink" Target="https://www.vd.ch/fileadmin/user_upload/themes/economie_emploi/march%C3%A9s_publics/Guide_romand/Fran%C3%A7ais/Annexe_Q4_2022.doc" TargetMode="External"/><Relationship Id="rId5" Type="http://schemas.openxmlformats.org/officeDocument/2006/relationships/hyperlink" Target="https://www.vd.ch/fileadmin/user_upload/themes/economie_emploi/march%C3%A9s_publics/Guide_romand/Fran%C3%A7ais/Annexe_R8_2022.doc" TargetMode="External"/><Relationship Id="rId15" Type="http://schemas.openxmlformats.org/officeDocument/2006/relationships/hyperlink" Target="https://www.vd.ch/fileadmin/user_upload/themes/economie_emploi/march%C3%A9s_publics/Guide_romand/Fran%C3%A7ais/Annexe_Q_2022.pdf" TargetMode="External"/><Relationship Id="rId10" Type="http://schemas.openxmlformats.org/officeDocument/2006/relationships/hyperlink" Target="https://www.vd.ch/fileadmin/user_upload/themes/economie_emploi/march%C3%A9s_publics/Guide_romand/Fran%C3%A7ais/Annexe_Q3_2022.doc" TargetMode="External"/><Relationship Id="rId19" Type="http://schemas.openxmlformats.org/officeDocument/2006/relationships/vmlDrawing" Target="../drawings/vmlDrawing21.vml"/><Relationship Id="rId4" Type="http://schemas.openxmlformats.org/officeDocument/2006/relationships/hyperlink" Target="https://www.vd.ch/fileadmin/user_upload/themes/economie_emploi/march%C3%A9s_publics/Guide_romand/Fran%C3%A7ais/Annexe_R7_2022.doc" TargetMode="External"/><Relationship Id="rId9" Type="http://schemas.openxmlformats.org/officeDocument/2006/relationships/hyperlink" Target="https://www.vd.ch/fileadmin/user_upload/themes/economie_emploi/march%C3%A9s_publics/Guide_romand/Fran%C3%A7ais/Annexe_Q2_2022.doc" TargetMode="External"/><Relationship Id="rId14" Type="http://schemas.openxmlformats.org/officeDocument/2006/relationships/hyperlink" Target="https://www.vd.ch/fileadmin/user_upload/themes/economie_emploi/march%C3%A9s_publics/Guide_romand/Fran%C3%A7ais/Annexe_Q9_2022.doc"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4.bin"/><Relationship Id="rId1" Type="http://schemas.openxmlformats.org/officeDocument/2006/relationships/hyperlink" Target="https://www.vd.ch/fileadmin/user_upload/themes/economie_emploi/march%C3%A9s_publics/Guide_romand/Fran%C3%A7ais/Annexe_T1.pdf" TargetMode="External"/><Relationship Id="rId5" Type="http://schemas.openxmlformats.org/officeDocument/2006/relationships/comments" Target="../comments3.xml"/><Relationship Id="rId4" Type="http://schemas.openxmlformats.org/officeDocument/2006/relationships/vmlDrawing" Target="../drawings/vmlDrawing8.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5.bin"/><Relationship Id="rId1" Type="http://schemas.openxmlformats.org/officeDocument/2006/relationships/hyperlink" Target="https://www.vd.ch/fileadmin/user_upload/themes/economie_emploi/march%C3%A9s_publics/Guide_romand/Fran%C3%A7ais/Annexe_T1.pdf" TargetMode="External"/><Relationship Id="rId5" Type="http://schemas.openxmlformats.org/officeDocument/2006/relationships/comments" Target="../comments4.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image" Target="../media/image5.emf"/><Relationship Id="rId5" Type="http://schemas.openxmlformats.org/officeDocument/2006/relationships/oleObject" Target="../embeddings/oleObject2.bin"/><Relationship Id="rId4" Type="http://schemas.openxmlformats.org/officeDocument/2006/relationships/vmlDrawing" Target="../drawings/vmlDrawing13.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vd.ch/fileadmin/user_upload/themes/economie_emploi/march%C3%A9s_publics/Guide_romand/Fran%C3%A7ais/Annexe_Q_2022.pdf" TargetMode="Externa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www.vd.ch/fileadmin/user_upload/themes/economie_emploi/march%C3%A9s_publics/Guide_romand/Fran%C3%A7ais/Annexe_Q_2022.pdf" TargetMode="External"/><Relationship Id="rId4" Type="http://schemas.openxmlformats.org/officeDocument/2006/relationships/vmlDrawing" Target="../drawings/vmlDrawing1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pageSetUpPr fitToPage="1"/>
  </sheetPr>
  <dimension ref="A1:K25"/>
  <sheetViews>
    <sheetView tabSelected="1" zoomScaleNormal="100" workbookViewId="0"/>
  </sheetViews>
  <sheetFormatPr baseColWidth="10" defaultRowHeight="12.75" x14ac:dyDescent="0.2"/>
  <cols>
    <col min="1" max="6" width="12.140625" customWidth="1"/>
  </cols>
  <sheetData>
    <row r="1" spans="1:11" s="62" customFormat="1" x14ac:dyDescent="0.2">
      <c r="A1" s="63"/>
      <c r="B1" s="63"/>
      <c r="C1" s="63"/>
      <c r="D1" s="63"/>
      <c r="E1" s="17"/>
      <c r="F1" s="17"/>
      <c r="G1" s="17"/>
      <c r="H1" s="64"/>
      <c r="I1" s="65"/>
      <c r="J1" s="65"/>
    </row>
    <row r="2" spans="1:11" ht="30.75" customHeight="1" x14ac:dyDescent="0.35">
      <c r="A2" s="191" t="s">
        <v>28</v>
      </c>
      <c r="B2" s="192"/>
      <c r="C2" s="192"/>
      <c r="D2" s="192"/>
      <c r="E2" s="192"/>
      <c r="F2" s="192"/>
      <c r="G2" s="192"/>
      <c r="H2" s="67"/>
      <c r="I2" s="66"/>
      <c r="J2" s="17"/>
    </row>
    <row r="3" spans="1:11" s="173" customFormat="1" ht="14.25" x14ac:dyDescent="0.2">
      <c r="A3" s="172"/>
      <c r="B3" s="172"/>
      <c r="C3" s="172"/>
      <c r="D3" s="172"/>
      <c r="E3" s="172"/>
      <c r="F3" s="172"/>
      <c r="G3" s="172"/>
      <c r="H3" s="172"/>
      <c r="I3" s="172"/>
      <c r="J3" s="172"/>
    </row>
    <row r="4" spans="1:11" s="173" customFormat="1" ht="33" customHeight="1" x14ac:dyDescent="0.2">
      <c r="A4" s="183" t="s">
        <v>42</v>
      </c>
      <c r="B4" s="183"/>
      <c r="C4" s="183"/>
      <c r="D4" s="183"/>
      <c r="E4" s="183"/>
      <c r="F4" s="183"/>
      <c r="G4" s="183"/>
      <c r="H4" s="183"/>
      <c r="I4" s="183"/>
      <c r="J4" s="183"/>
      <c r="K4" s="184"/>
    </row>
    <row r="5" spans="1:11" s="173" customFormat="1" ht="14.25" x14ac:dyDescent="0.2">
      <c r="A5" s="174"/>
      <c r="B5" s="174"/>
      <c r="C5" s="174"/>
      <c r="D5" s="174"/>
      <c r="E5" s="174"/>
      <c r="F5" s="174"/>
      <c r="G5" s="174"/>
      <c r="H5" s="174"/>
      <c r="I5" s="174"/>
      <c r="J5" s="174"/>
      <c r="K5" s="175"/>
    </row>
    <row r="6" spans="1:11" s="173" customFormat="1" ht="18" customHeight="1" x14ac:dyDescent="0.2">
      <c r="A6" s="185" t="s">
        <v>193</v>
      </c>
      <c r="B6" s="186"/>
      <c r="C6" s="186"/>
      <c r="D6" s="186"/>
      <c r="E6" s="186"/>
      <c r="F6" s="186"/>
      <c r="G6" s="186"/>
      <c r="H6" s="186"/>
      <c r="I6" s="186"/>
      <c r="J6" s="186"/>
      <c r="K6" s="186"/>
    </row>
    <row r="7" spans="1:11" s="173" customFormat="1" ht="14.25" x14ac:dyDescent="0.2">
      <c r="A7" s="172"/>
      <c r="B7" s="172"/>
      <c r="C7" s="172"/>
      <c r="D7" s="172"/>
      <c r="E7" s="172"/>
      <c r="F7" s="172"/>
      <c r="G7" s="172"/>
      <c r="H7" s="172"/>
      <c r="I7" s="172"/>
      <c r="J7" s="172"/>
    </row>
    <row r="8" spans="1:11" s="173" customFormat="1" ht="18" customHeight="1" x14ac:dyDescent="0.2">
      <c r="A8" s="185" t="s">
        <v>181</v>
      </c>
      <c r="B8" s="184"/>
      <c r="C8" s="184"/>
      <c r="D8" s="184"/>
      <c r="E8" s="184"/>
      <c r="F8" s="184"/>
      <c r="G8" s="184"/>
      <c r="H8" s="184"/>
      <c r="I8" s="184"/>
      <c r="J8" s="184"/>
      <c r="K8" s="184"/>
    </row>
    <row r="9" spans="1:11" s="173" customFormat="1" ht="18" customHeight="1" x14ac:dyDescent="0.2">
      <c r="A9" s="187" t="s">
        <v>182</v>
      </c>
      <c r="B9" s="188"/>
      <c r="C9" s="188"/>
      <c r="D9" s="188"/>
      <c r="E9" s="188"/>
      <c r="F9" s="188"/>
      <c r="G9" s="188"/>
      <c r="H9" s="188"/>
      <c r="I9" s="188"/>
      <c r="J9" s="188"/>
      <c r="K9" s="188"/>
    </row>
    <row r="10" spans="1:11" s="173" customFormat="1" ht="18" customHeight="1" x14ac:dyDescent="0.2">
      <c r="A10" s="189" t="s">
        <v>183</v>
      </c>
      <c r="B10" s="190"/>
      <c r="C10" s="190"/>
      <c r="D10" s="190"/>
      <c r="E10" s="190"/>
      <c r="F10" s="190"/>
      <c r="G10" s="190"/>
      <c r="H10" s="190"/>
      <c r="I10" s="190"/>
      <c r="J10" s="190"/>
      <c r="K10" s="190"/>
    </row>
    <row r="11" spans="1:11" s="173" customFormat="1" ht="18" customHeight="1" x14ac:dyDescent="0.2">
      <c r="A11" s="189" t="s">
        <v>184</v>
      </c>
      <c r="B11" s="190"/>
      <c r="C11" s="190"/>
      <c r="D11" s="190"/>
      <c r="E11" s="190"/>
      <c r="F11" s="190"/>
      <c r="G11" s="190"/>
      <c r="H11" s="190"/>
      <c r="I11" s="190"/>
      <c r="J11" s="190"/>
      <c r="K11" s="190"/>
    </row>
    <row r="12" spans="1:11" s="173" customFormat="1" ht="18" customHeight="1" x14ac:dyDescent="0.2">
      <c r="A12" s="189" t="s">
        <v>185</v>
      </c>
      <c r="B12" s="190"/>
      <c r="C12" s="190"/>
      <c r="D12" s="190"/>
      <c r="E12" s="190"/>
      <c r="F12" s="190"/>
      <c r="G12" s="190"/>
      <c r="H12" s="190"/>
      <c r="I12" s="190"/>
      <c r="J12" s="190"/>
      <c r="K12" s="190"/>
    </row>
    <row r="13" spans="1:11" s="173" customFormat="1" ht="18" customHeight="1" x14ac:dyDescent="0.2">
      <c r="A13" s="189" t="s">
        <v>186</v>
      </c>
      <c r="B13" s="190"/>
      <c r="C13" s="190"/>
      <c r="D13" s="190"/>
      <c r="E13" s="190"/>
      <c r="F13" s="190"/>
      <c r="G13" s="190"/>
      <c r="H13" s="190"/>
      <c r="I13" s="190"/>
      <c r="J13" s="190"/>
      <c r="K13" s="190"/>
    </row>
    <row r="14" spans="1:11" s="173" customFormat="1" ht="18" customHeight="1" x14ac:dyDescent="0.2">
      <c r="A14" s="187" t="s">
        <v>187</v>
      </c>
      <c r="B14" s="188"/>
      <c r="C14" s="188"/>
      <c r="D14" s="188"/>
      <c r="E14" s="188"/>
      <c r="F14" s="188"/>
      <c r="G14" s="188"/>
      <c r="H14" s="188"/>
      <c r="I14" s="188"/>
      <c r="J14" s="188"/>
      <c r="K14" s="188"/>
    </row>
    <row r="15" spans="1:11" s="173" customFormat="1" ht="18" customHeight="1" x14ac:dyDescent="0.2">
      <c r="A15" s="187" t="s">
        <v>188</v>
      </c>
      <c r="B15" s="188"/>
      <c r="C15" s="188"/>
      <c r="D15" s="188"/>
      <c r="E15" s="188"/>
      <c r="F15" s="188"/>
      <c r="G15" s="188"/>
      <c r="H15" s="188"/>
      <c r="I15" s="188"/>
      <c r="J15" s="188"/>
      <c r="K15" s="188"/>
    </row>
    <row r="16" spans="1:11" s="173" customFormat="1" ht="18" customHeight="1" x14ac:dyDescent="0.2">
      <c r="A16" s="187" t="s">
        <v>189</v>
      </c>
      <c r="B16" s="188"/>
      <c r="C16" s="188"/>
      <c r="D16" s="188"/>
      <c r="E16" s="188"/>
      <c r="F16" s="188"/>
      <c r="G16" s="188"/>
      <c r="H16" s="188"/>
      <c r="I16" s="188"/>
      <c r="J16" s="188"/>
      <c r="K16" s="188"/>
    </row>
    <row r="17" spans="1:11" s="173" customFormat="1" ht="18" customHeight="1" x14ac:dyDescent="0.2">
      <c r="A17" s="187" t="s">
        <v>201</v>
      </c>
      <c r="B17" s="188"/>
      <c r="C17" s="188"/>
      <c r="D17" s="188"/>
      <c r="E17" s="188"/>
      <c r="F17" s="188"/>
      <c r="G17" s="188"/>
      <c r="H17" s="188"/>
      <c r="I17" s="188"/>
      <c r="J17" s="188"/>
      <c r="K17" s="188"/>
    </row>
    <row r="18" spans="1:11" s="173" customFormat="1" ht="18" customHeight="1" x14ac:dyDescent="0.2">
      <c r="A18" s="187" t="s">
        <v>190</v>
      </c>
      <c r="B18" s="188"/>
      <c r="C18" s="188"/>
      <c r="D18" s="188"/>
      <c r="E18" s="188"/>
      <c r="F18" s="188"/>
      <c r="G18" s="188"/>
      <c r="H18" s="188"/>
      <c r="I18" s="188"/>
      <c r="J18" s="188"/>
      <c r="K18" s="188"/>
    </row>
    <row r="19" spans="1:11" s="173" customFormat="1" ht="18" customHeight="1" x14ac:dyDescent="0.2">
      <c r="A19" s="187" t="s">
        <v>191</v>
      </c>
      <c r="B19" s="188"/>
      <c r="C19" s="188"/>
      <c r="D19" s="188"/>
      <c r="E19" s="188"/>
      <c r="F19" s="188"/>
      <c r="G19" s="188"/>
      <c r="H19" s="188"/>
      <c r="I19" s="188"/>
      <c r="J19" s="188"/>
      <c r="K19" s="188"/>
    </row>
    <row r="20" spans="1:11" s="173" customFormat="1" ht="18" customHeight="1" x14ac:dyDescent="0.2">
      <c r="A20" s="187" t="s">
        <v>192</v>
      </c>
      <c r="B20" s="188"/>
      <c r="C20" s="188"/>
      <c r="D20" s="188"/>
      <c r="E20" s="188"/>
      <c r="F20" s="188"/>
      <c r="G20" s="188"/>
      <c r="H20" s="188"/>
      <c r="I20" s="188"/>
      <c r="J20" s="188"/>
      <c r="K20" s="188"/>
    </row>
    <row r="21" spans="1:11" s="173" customFormat="1" ht="14.25" x14ac:dyDescent="0.2">
      <c r="A21" s="172"/>
      <c r="B21" s="172"/>
      <c r="C21" s="172"/>
      <c r="D21" s="172"/>
      <c r="E21" s="172"/>
      <c r="F21" s="172"/>
      <c r="G21" s="172"/>
      <c r="H21" s="172"/>
      <c r="I21" s="172"/>
      <c r="J21" s="172"/>
    </row>
    <row r="22" spans="1:11" s="173" customFormat="1" ht="18" customHeight="1" x14ac:dyDescent="0.2">
      <c r="A22" s="193" t="s">
        <v>194</v>
      </c>
      <c r="B22" s="193"/>
      <c r="C22" s="193"/>
      <c r="D22" s="193"/>
      <c r="E22" s="193"/>
      <c r="F22" s="193"/>
      <c r="G22" s="193"/>
      <c r="H22" s="193"/>
      <c r="I22" s="193"/>
      <c r="J22" s="193"/>
      <c r="K22" s="194"/>
    </row>
    <row r="23" spans="1:11" s="173" customFormat="1" ht="12.75" customHeight="1" x14ac:dyDescent="0.2">
      <c r="A23" s="172"/>
      <c r="B23" s="172"/>
      <c r="C23" s="172"/>
      <c r="D23" s="172"/>
      <c r="E23" s="172"/>
      <c r="F23" s="172"/>
      <c r="G23" s="172"/>
      <c r="H23" s="172"/>
      <c r="I23" s="172"/>
      <c r="J23" s="172"/>
    </row>
    <row r="24" spans="1:11" s="173" customFormat="1" ht="18" customHeight="1" x14ac:dyDescent="0.2">
      <c r="A24" s="183" t="s">
        <v>195</v>
      </c>
      <c r="B24" s="183"/>
      <c r="C24" s="183"/>
      <c r="D24" s="183"/>
      <c r="E24" s="183"/>
      <c r="F24" s="183"/>
      <c r="G24" s="183"/>
      <c r="H24" s="183"/>
      <c r="I24" s="183"/>
      <c r="J24" s="183"/>
      <c r="K24" s="184"/>
    </row>
    <row r="25" spans="1:11" s="173" customFormat="1" ht="12.75" customHeight="1" x14ac:dyDescent="0.2">
      <c r="A25" s="172"/>
      <c r="B25" s="172"/>
      <c r="C25" s="172"/>
      <c r="D25" s="172"/>
      <c r="E25" s="172"/>
      <c r="F25" s="172"/>
      <c r="G25" s="172"/>
      <c r="H25" s="172"/>
      <c r="I25" s="172"/>
      <c r="J25" s="172"/>
    </row>
  </sheetData>
  <mergeCells count="18">
    <mergeCell ref="A2:G2"/>
    <mergeCell ref="A4:K4"/>
    <mergeCell ref="A22:K22"/>
    <mergeCell ref="A24:K24"/>
    <mergeCell ref="A6:K6"/>
    <mergeCell ref="A8:K8"/>
    <mergeCell ref="A9:K9"/>
    <mergeCell ref="A10:K10"/>
    <mergeCell ref="A11:K11"/>
    <mergeCell ref="A12:K12"/>
    <mergeCell ref="A13:K13"/>
    <mergeCell ref="A14:K14"/>
    <mergeCell ref="A15:K15"/>
    <mergeCell ref="A16:K16"/>
    <mergeCell ref="A17:K17"/>
    <mergeCell ref="A18:K18"/>
    <mergeCell ref="A19:K19"/>
    <mergeCell ref="A20:K20"/>
  </mergeCells>
  <phoneticPr fontId="6" type="noConversion"/>
  <hyperlinks>
    <hyperlink ref="A9:K9" location="'2. Critères'!A1" display="2. Critères : Critères et pondération"/>
    <hyperlink ref="A10:K10" location="'3. Conformité'!A1" display="3. Conformité : Conformité du dossier d'appel d'offres"/>
    <hyperlink ref="A11:K11" location="'4. Tableau récap'!A1" display="4. Tableau récap : Tableau récapitulatif d'évaluation des offres"/>
    <hyperlink ref="A12:K12" location="'5. Tab détaillé'!A1" display="5. Tab détaillé : Tableau détaillé d'évaluation des offres"/>
    <hyperlink ref="A13:K13" location="'6. Avantage offre'!A1" display="6. Avantage offre : Caractéristiques et avantages décisifs de l'offre retenue"/>
    <hyperlink ref="A14:K14" location="'7. Not prix'!A1" display="7. Not prix : Méthode de notation du prix"/>
    <hyperlink ref="A15:K15" location="'8. Aide not Q1-5'!A1" display="8. Aide not Q1-5 : Annexe Q Critères d'aptitude* / Aide notes Q1 à Q5"/>
    <hyperlink ref="A16:K16" location="'9. Aide not Q6-9'!A1" display="9. Aide not Q6-9 : Annexe Q Critères d'aptitude* / Aide notes Q6 à Q9"/>
    <hyperlink ref="A17:K17" location="'10. Aide not R5-9'!A1" display="10. Aide note R5-9 : Annexe R Critères d'adjudication* / Aide notes R5 à R9"/>
    <hyperlink ref="A18:K18" location="'11. Aide not R13-14'!A1" display="11. Aide not R13-14 : Annexe R Critères d'adjudication* / Aide notes R13 à R14"/>
    <hyperlink ref="A19:K19" location="'12. Critère concordance'!A1" display="12. Critère concordance : Critère qualité technique de l'offre - sous-critère concordance des prix"/>
    <hyperlink ref="A20:K20" location="'13. Liste critères'!A1" display="13. Liste critères : Liste des critères"/>
  </hyperlinks>
  <pageMargins left="0.78740157480314965" right="0.78740157480314965" top="1.2598425196850394" bottom="0.78740157480314965" header="0.39370078740157483" footer="0.39370078740157483"/>
  <pageSetup paperSize="9" orientation="landscape" r:id="rId1"/>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drawing r:id="rId2"/>
  <legacyDrawing r:id="rId3"/>
  <legacyDrawingHF r:id="rId4"/>
  <oleObjects>
    <mc:AlternateContent xmlns:mc="http://schemas.openxmlformats.org/markup-compatibility/2006">
      <mc:Choice Requires="x14">
        <oleObject progId="Word.Picture.8" shapeId="10243" r:id="rId5">
          <objectPr defaultSize="0" autoPict="0" r:id="rId6">
            <anchor moveWithCells="1" sizeWithCells="1">
              <from>
                <xdr:col>2</xdr:col>
                <xdr:colOff>85725</xdr:colOff>
                <xdr:row>0</xdr:row>
                <xdr:rowOff>0</xdr:rowOff>
              </from>
              <to>
                <xdr:col>5</xdr:col>
                <xdr:colOff>962025</xdr:colOff>
                <xdr:row>0</xdr:row>
                <xdr:rowOff>0</xdr:rowOff>
              </to>
            </anchor>
          </objectPr>
        </oleObject>
      </mc:Choice>
      <mc:Fallback>
        <oleObject progId="Word.Picture.8" shapeId="10243"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
  <sheetViews>
    <sheetView zoomScaleNormal="100" workbookViewId="0"/>
  </sheetViews>
  <sheetFormatPr baseColWidth="10" defaultRowHeight="12.75" x14ac:dyDescent="0.2"/>
  <cols>
    <col min="1" max="16384" width="11.42578125" style="62"/>
  </cols>
  <sheetData>
    <row r="1" spans="1:24" ht="15.75" customHeight="1" x14ac:dyDescent="0.2"/>
    <row r="2" spans="1:24" s="134" customFormat="1" ht="30" customHeight="1" x14ac:dyDescent="0.2">
      <c r="A2" s="290" t="s">
        <v>147</v>
      </c>
      <c r="B2" s="291"/>
      <c r="C2" s="291"/>
      <c r="D2" s="291"/>
      <c r="E2" s="291"/>
      <c r="F2" s="291"/>
      <c r="G2" s="291"/>
      <c r="H2" s="291"/>
      <c r="I2" s="291"/>
      <c r="J2" s="291"/>
      <c r="K2" s="291"/>
      <c r="L2" s="291"/>
      <c r="M2" s="291"/>
      <c r="N2" s="291"/>
      <c r="O2" s="291"/>
      <c r="P2" s="291"/>
      <c r="Q2" s="291"/>
      <c r="R2" s="291"/>
      <c r="S2" s="291"/>
      <c r="T2" s="291"/>
      <c r="U2" s="291"/>
      <c r="V2" s="291"/>
      <c r="W2" s="186"/>
      <c r="X2" s="186"/>
    </row>
    <row r="52" spans="1:12" x14ac:dyDescent="0.2">
      <c r="A52" s="278" t="s">
        <v>116</v>
      </c>
      <c r="B52" s="186"/>
      <c r="C52" s="186"/>
      <c r="D52" s="186"/>
      <c r="E52" s="186"/>
      <c r="F52" s="186"/>
      <c r="G52" s="186"/>
      <c r="H52" s="186"/>
      <c r="I52" s="186"/>
      <c r="J52" s="153"/>
      <c r="K52" s="153"/>
      <c r="L52" s="153"/>
    </row>
    <row r="54" spans="1:12" ht="15.75" customHeight="1" x14ac:dyDescent="0.2">
      <c r="A54" s="154" t="s">
        <v>143</v>
      </c>
      <c r="B54" s="293" t="s">
        <v>148</v>
      </c>
      <c r="C54" s="294"/>
      <c r="D54" s="295"/>
    </row>
  </sheetData>
  <mergeCells count="3">
    <mergeCell ref="A52:I52"/>
    <mergeCell ref="B54:D54"/>
    <mergeCell ref="A2:X2"/>
  </mergeCells>
  <hyperlinks>
    <hyperlink ref="B54:D54" r:id="rId1" display="Annexe R Critères d'adjudication"/>
  </hyperlinks>
  <pageMargins left="0.78740157480314965" right="0.78740157480314965" top="1.2598425196850394" bottom="0.78740157480314965" header="0.39370078740157483" footer="0.39370078740157483"/>
  <pageSetup paperSize="9" scale="48" orientation="landscape" r:id="rId2"/>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6"/>
  <sheetViews>
    <sheetView zoomScaleNormal="100" workbookViewId="0"/>
  </sheetViews>
  <sheetFormatPr baseColWidth="10" defaultRowHeight="12.75" x14ac:dyDescent="0.2"/>
  <cols>
    <col min="1" max="16384" width="11.42578125" style="62"/>
  </cols>
  <sheetData>
    <row r="1" spans="1:24" ht="15.75" customHeight="1" x14ac:dyDescent="0.2"/>
    <row r="2" spans="1:24" s="134" customFormat="1" ht="30" customHeight="1" x14ac:dyDescent="0.2">
      <c r="A2" s="290" t="s">
        <v>149</v>
      </c>
      <c r="B2" s="288"/>
      <c r="C2" s="288"/>
      <c r="D2" s="288"/>
      <c r="E2" s="288"/>
      <c r="F2" s="288"/>
      <c r="G2" s="288"/>
      <c r="H2" s="288"/>
      <c r="I2" s="288"/>
      <c r="J2" s="288"/>
      <c r="K2" s="288"/>
      <c r="L2" s="288"/>
      <c r="M2" s="288"/>
      <c r="N2" s="288"/>
      <c r="O2" s="288"/>
      <c r="P2" s="288"/>
      <c r="Q2" s="288"/>
      <c r="R2" s="288"/>
      <c r="S2" s="288"/>
      <c r="T2" s="288"/>
      <c r="U2" s="288"/>
      <c r="V2" s="288"/>
      <c r="W2" s="155"/>
      <c r="X2" s="155"/>
    </row>
    <row r="24" spans="1:12" x14ac:dyDescent="0.2">
      <c r="A24" s="278" t="s">
        <v>116</v>
      </c>
      <c r="B24" s="186"/>
      <c r="C24" s="186"/>
      <c r="D24" s="186"/>
      <c r="E24" s="186"/>
      <c r="F24" s="186"/>
      <c r="G24" s="186"/>
      <c r="H24" s="186"/>
      <c r="I24" s="186"/>
      <c r="J24" s="153"/>
      <c r="K24" s="153"/>
      <c r="L24" s="153"/>
    </row>
    <row r="26" spans="1:12" ht="15.75" customHeight="1" x14ac:dyDescent="0.2">
      <c r="A26" s="154" t="s">
        <v>143</v>
      </c>
      <c r="B26" s="293" t="s">
        <v>148</v>
      </c>
      <c r="C26" s="294"/>
      <c r="D26" s="295"/>
    </row>
  </sheetData>
  <mergeCells count="3">
    <mergeCell ref="A24:I24"/>
    <mergeCell ref="B26:D26"/>
    <mergeCell ref="A2:V2"/>
  </mergeCells>
  <hyperlinks>
    <hyperlink ref="B26:D26" r:id="rId1" display="Annexe R Critères d'adjudication"/>
  </hyperlinks>
  <pageMargins left="0.78740157480314965" right="0.78740157480314965" top="1.2598425196850394" bottom="0.78740157480314965" header="0.39370078740157483" footer="0.39370078740157483"/>
  <pageSetup paperSize="9" scale="52" orientation="landscape" r:id="rId2"/>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pageSetUpPr fitToPage="1"/>
  </sheetPr>
  <dimension ref="A1:H18"/>
  <sheetViews>
    <sheetView zoomScaleNormal="100" zoomScaleSheetLayoutView="100" workbookViewId="0"/>
  </sheetViews>
  <sheetFormatPr baseColWidth="10" defaultColWidth="11.42578125" defaultRowHeight="12.75" x14ac:dyDescent="0.2"/>
  <cols>
    <col min="1" max="7" width="11.42578125" style="2"/>
    <col min="8" max="8" width="10.7109375" style="2" customWidth="1"/>
    <col min="9" max="16384" width="11.42578125" style="2"/>
  </cols>
  <sheetData>
    <row r="1" spans="1:8" ht="15.75" customHeight="1" x14ac:dyDescent="0.2"/>
    <row r="2" spans="1:8" ht="30" customHeight="1" x14ac:dyDescent="0.2">
      <c r="A2" s="296" t="s">
        <v>23</v>
      </c>
      <c r="B2" s="297"/>
      <c r="C2" s="297"/>
      <c r="D2" s="297"/>
      <c r="E2" s="297"/>
      <c r="F2" s="297"/>
      <c r="G2" s="297"/>
      <c r="H2" s="297"/>
    </row>
    <row r="3" spans="1:8" ht="15" x14ac:dyDescent="0.2">
      <c r="A3" s="12"/>
      <c r="B3" s="12"/>
      <c r="C3" s="12"/>
      <c r="D3" s="12"/>
      <c r="E3" s="12"/>
      <c r="F3" s="12"/>
      <c r="G3" s="12"/>
      <c r="H3" s="12"/>
    </row>
    <row r="4" spans="1:8" ht="15" x14ac:dyDescent="0.2">
      <c r="A4" s="12"/>
      <c r="B4" s="12"/>
      <c r="C4" s="12"/>
      <c r="D4" s="12"/>
      <c r="E4" s="12"/>
      <c r="F4" s="12"/>
      <c r="G4" s="12"/>
      <c r="H4" s="12"/>
    </row>
    <row r="5" spans="1:8" ht="15" x14ac:dyDescent="0.2">
      <c r="A5" s="12"/>
      <c r="B5" s="12"/>
      <c r="C5" s="12"/>
      <c r="D5" s="12"/>
      <c r="E5" s="12"/>
      <c r="F5" s="12"/>
      <c r="G5" s="12"/>
      <c r="H5" s="12"/>
    </row>
    <row r="6" spans="1:8" ht="15" x14ac:dyDescent="0.2">
      <c r="A6" s="12"/>
      <c r="B6" s="12"/>
      <c r="C6" s="12"/>
      <c r="D6" s="12"/>
      <c r="E6" s="12"/>
      <c r="F6" s="12"/>
      <c r="G6" s="12"/>
      <c r="H6" s="12"/>
    </row>
    <row r="7" spans="1:8" ht="15" x14ac:dyDescent="0.2">
      <c r="A7" s="12"/>
      <c r="B7" s="12"/>
      <c r="C7" s="12"/>
      <c r="D7" s="12"/>
      <c r="E7" s="12"/>
      <c r="F7" s="12"/>
      <c r="G7" s="12"/>
      <c r="H7" s="12"/>
    </row>
    <row r="8" spans="1:8" ht="15" x14ac:dyDescent="0.2">
      <c r="A8" s="12"/>
      <c r="B8" s="12"/>
      <c r="C8" s="12"/>
      <c r="D8" s="12"/>
      <c r="E8" s="12"/>
      <c r="F8" s="12"/>
      <c r="G8" s="12"/>
      <c r="H8" s="12"/>
    </row>
    <row r="9" spans="1:8" ht="15" x14ac:dyDescent="0.2">
      <c r="A9" s="12"/>
      <c r="B9" s="12"/>
      <c r="C9" s="12"/>
      <c r="D9" s="12"/>
      <c r="E9" s="12"/>
      <c r="F9" s="12"/>
      <c r="G9" s="12"/>
      <c r="H9" s="12"/>
    </row>
    <row r="10" spans="1:8" ht="15" x14ac:dyDescent="0.2">
      <c r="A10" s="12"/>
      <c r="B10" s="12"/>
      <c r="C10" s="12"/>
      <c r="D10" s="12"/>
      <c r="E10" s="12"/>
      <c r="F10" s="12"/>
      <c r="G10" s="12"/>
      <c r="H10" s="12"/>
    </row>
    <row r="11" spans="1:8" ht="15" x14ac:dyDescent="0.2">
      <c r="A11" s="12"/>
      <c r="B11" s="12"/>
      <c r="C11" s="12"/>
      <c r="D11" s="12"/>
      <c r="E11" s="12"/>
      <c r="F11" s="12"/>
      <c r="G11" s="12"/>
      <c r="H11" s="12"/>
    </row>
    <row r="12" spans="1:8" ht="15" x14ac:dyDescent="0.2">
      <c r="A12" s="12"/>
      <c r="B12" s="12"/>
      <c r="C12" s="12"/>
      <c r="D12" s="12"/>
      <c r="E12" s="12"/>
      <c r="F12" s="12"/>
      <c r="G12" s="12"/>
      <c r="H12" s="12"/>
    </row>
    <row r="13" spans="1:8" ht="15" x14ac:dyDescent="0.2">
      <c r="A13" s="12"/>
      <c r="B13" s="12"/>
      <c r="C13" s="12"/>
      <c r="D13" s="12"/>
      <c r="E13" s="12"/>
      <c r="F13" s="12"/>
      <c r="G13" s="12"/>
      <c r="H13" s="12"/>
    </row>
    <row r="14" spans="1:8" ht="15" x14ac:dyDescent="0.2">
      <c r="A14" s="12"/>
      <c r="B14" s="12"/>
      <c r="C14" s="12"/>
      <c r="D14" s="12"/>
      <c r="E14" s="12"/>
      <c r="F14" s="12"/>
      <c r="G14" s="12"/>
      <c r="H14" s="12"/>
    </row>
    <row r="15" spans="1:8" ht="15" x14ac:dyDescent="0.2">
      <c r="A15" s="12"/>
      <c r="B15" s="12"/>
      <c r="C15" s="12"/>
      <c r="D15" s="12"/>
      <c r="E15" s="12"/>
      <c r="F15" s="12"/>
      <c r="G15" s="12"/>
      <c r="H15" s="12"/>
    </row>
    <row r="16" spans="1:8" ht="15" x14ac:dyDescent="0.2">
      <c r="A16" s="12"/>
      <c r="B16" s="12"/>
      <c r="C16" s="12"/>
      <c r="D16" s="12"/>
      <c r="E16" s="12"/>
      <c r="F16" s="12"/>
      <c r="G16" s="12"/>
      <c r="H16" s="12"/>
    </row>
    <row r="17" spans="1:8" ht="15" x14ac:dyDescent="0.2">
      <c r="A17" s="12"/>
      <c r="B17" s="12"/>
      <c r="C17" s="12"/>
      <c r="D17" s="12"/>
      <c r="E17" s="12"/>
      <c r="F17" s="12"/>
      <c r="G17" s="12"/>
      <c r="H17" s="12"/>
    </row>
    <row r="18" spans="1:8" ht="15" x14ac:dyDescent="0.2">
      <c r="A18" s="12"/>
      <c r="B18" s="12"/>
      <c r="C18" s="12"/>
      <c r="D18" s="12"/>
      <c r="E18" s="12"/>
      <c r="F18" s="12"/>
      <c r="G18" s="12"/>
      <c r="H18" s="12"/>
    </row>
  </sheetData>
  <mergeCells count="1">
    <mergeCell ref="A2:H2"/>
  </mergeCells>
  <phoneticPr fontId="6" type="noConversion"/>
  <pageMargins left="0.78740157480314965" right="0.78740157480314965" top="1.2598425196850394" bottom="0.78740157480314965" header="0.39370078740157483" footer="0.39370078740157483"/>
  <pageSetup paperSize="9" orientation="landscape" r:id="rId1"/>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drawing r:id="rId2"/>
  <legacyDrawing r:id="rId3"/>
  <legacyDrawingHF r:id="rId4"/>
  <oleObjects>
    <mc:AlternateContent xmlns:mc="http://schemas.openxmlformats.org/markup-compatibility/2006">
      <mc:Choice Requires="x14">
        <oleObject progId="Word.Document.8" shapeId="7170" r:id="rId5">
          <objectPr defaultSize="0" r:id="rId6">
            <anchor moveWithCells="1">
              <from>
                <xdr:col>0</xdr:col>
                <xdr:colOff>47625</xdr:colOff>
                <xdr:row>3</xdr:row>
                <xdr:rowOff>9525</xdr:rowOff>
              </from>
              <to>
                <xdr:col>7</xdr:col>
                <xdr:colOff>266700</xdr:colOff>
                <xdr:row>15</xdr:row>
                <xdr:rowOff>114300</xdr:rowOff>
              </to>
            </anchor>
          </objectPr>
        </oleObject>
      </mc:Choice>
      <mc:Fallback>
        <oleObject progId="Word.Document.8" shapeId="7170"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27"/>
  <sheetViews>
    <sheetView zoomScaleNormal="100" zoomScaleSheetLayoutView="100" workbookViewId="0">
      <pane ySplit="4" topLeftCell="A5" activePane="bottomLeft" state="frozen"/>
      <selection pane="bottomLeft"/>
    </sheetView>
  </sheetViews>
  <sheetFormatPr baseColWidth="10" defaultColWidth="11.42578125" defaultRowHeight="14.25" x14ac:dyDescent="0.2"/>
  <cols>
    <col min="1" max="1" width="40.7109375" style="79" customWidth="1"/>
    <col min="2" max="2" width="4.7109375" style="79" customWidth="1"/>
    <col min="3" max="3" width="8.7109375" style="79" customWidth="1"/>
    <col min="4" max="4" width="40.7109375" style="79" customWidth="1"/>
    <col min="5" max="5" width="10.7109375" style="80" customWidth="1"/>
    <col min="6" max="6" width="48.7109375" style="157" customWidth="1"/>
    <col min="7" max="16384" width="11.42578125" style="79"/>
  </cols>
  <sheetData>
    <row r="1" spans="1:6" ht="15.75" customHeight="1" x14ac:dyDescent="0.2"/>
    <row r="2" spans="1:6" ht="30" customHeight="1" x14ac:dyDescent="0.2">
      <c r="A2" s="286" t="s">
        <v>165</v>
      </c>
      <c r="B2" s="286"/>
      <c r="C2" s="286"/>
      <c r="D2" s="286"/>
      <c r="E2" s="286"/>
    </row>
    <row r="3" spans="1:6" ht="15" thickBot="1" x14ac:dyDescent="0.25"/>
    <row r="4" spans="1:6" ht="33" customHeight="1" thickBot="1" x14ac:dyDescent="0.25">
      <c r="A4" s="165" t="s">
        <v>166</v>
      </c>
      <c r="B4" s="156"/>
      <c r="C4" s="156"/>
      <c r="D4" s="165" t="s">
        <v>26</v>
      </c>
      <c r="E4" s="164" t="s">
        <v>150</v>
      </c>
      <c r="F4" s="158" t="s">
        <v>152</v>
      </c>
    </row>
    <row r="5" spans="1:6" ht="30" customHeight="1" x14ac:dyDescent="0.2">
      <c r="A5" s="85" t="s">
        <v>0</v>
      </c>
      <c r="C5" s="299" t="s">
        <v>11</v>
      </c>
      <c r="D5" s="81" t="s">
        <v>168</v>
      </c>
      <c r="E5" s="161" t="s">
        <v>126</v>
      </c>
      <c r="F5" s="159" t="s">
        <v>153</v>
      </c>
    </row>
    <row r="6" spans="1:6" ht="30" customHeight="1" x14ac:dyDescent="0.2">
      <c r="A6" s="84" t="s">
        <v>11</v>
      </c>
      <c r="C6" s="300"/>
      <c r="D6" s="82" t="s">
        <v>167</v>
      </c>
      <c r="E6" s="162" t="s">
        <v>126</v>
      </c>
      <c r="F6" s="159" t="s">
        <v>153</v>
      </c>
    </row>
    <row r="7" spans="1:6" ht="30" customHeight="1" x14ac:dyDescent="0.2">
      <c r="A7" s="84" t="s">
        <v>14</v>
      </c>
      <c r="C7" s="300"/>
      <c r="D7" s="82" t="s">
        <v>169</v>
      </c>
      <c r="E7" s="162" t="s">
        <v>126</v>
      </c>
      <c r="F7" s="159" t="s">
        <v>153</v>
      </c>
    </row>
    <row r="8" spans="1:6" ht="30" customHeight="1" x14ac:dyDescent="0.2">
      <c r="A8" s="84" t="s">
        <v>15</v>
      </c>
      <c r="C8" s="300"/>
      <c r="D8" s="82" t="s">
        <v>179</v>
      </c>
      <c r="E8" s="162" t="s">
        <v>127</v>
      </c>
      <c r="F8" s="159" t="s">
        <v>154</v>
      </c>
    </row>
    <row r="9" spans="1:6" ht="30" customHeight="1" x14ac:dyDescent="0.2">
      <c r="A9" s="84" t="s">
        <v>5</v>
      </c>
      <c r="C9" s="300"/>
      <c r="D9" s="82" t="s">
        <v>170</v>
      </c>
      <c r="E9" s="162" t="s">
        <v>128</v>
      </c>
      <c r="F9" s="159" t="s">
        <v>155</v>
      </c>
    </row>
    <row r="10" spans="1:6" ht="30" customHeight="1" thickBot="1" x14ac:dyDescent="0.25">
      <c r="A10" s="83" t="s">
        <v>61</v>
      </c>
      <c r="C10" s="301"/>
      <c r="D10" s="166" t="s">
        <v>61</v>
      </c>
      <c r="E10" s="169"/>
      <c r="F10" s="160"/>
    </row>
    <row r="11" spans="1:6" ht="30" customHeight="1" x14ac:dyDescent="0.2">
      <c r="C11" s="299" t="s">
        <v>14</v>
      </c>
      <c r="D11" s="81" t="s">
        <v>171</v>
      </c>
      <c r="E11" s="161" t="s">
        <v>130</v>
      </c>
      <c r="F11" s="159" t="s">
        <v>157</v>
      </c>
    </row>
    <row r="12" spans="1:6" ht="30" customHeight="1" x14ac:dyDescent="0.2">
      <c r="C12" s="300"/>
      <c r="D12" s="82" t="s">
        <v>172</v>
      </c>
      <c r="E12" s="162" t="s">
        <v>131</v>
      </c>
      <c r="F12" s="159" t="s">
        <v>156</v>
      </c>
    </row>
    <row r="13" spans="1:6" ht="30" customHeight="1" x14ac:dyDescent="0.2">
      <c r="C13" s="300"/>
      <c r="D13" s="82" t="s">
        <v>173</v>
      </c>
      <c r="E13" s="168"/>
      <c r="F13" s="160"/>
    </row>
    <row r="14" spans="1:6" ht="30" customHeight="1" thickBot="1" x14ac:dyDescent="0.25">
      <c r="C14" s="301"/>
      <c r="D14" s="167" t="s">
        <v>61</v>
      </c>
      <c r="E14" s="169"/>
      <c r="F14" s="160"/>
    </row>
    <row r="15" spans="1:6" ht="30" customHeight="1" x14ac:dyDescent="0.2">
      <c r="C15" s="302" t="s">
        <v>15</v>
      </c>
      <c r="D15" s="81" t="s">
        <v>174</v>
      </c>
      <c r="E15" s="161" t="s">
        <v>132</v>
      </c>
      <c r="F15" s="159" t="s">
        <v>158</v>
      </c>
    </row>
    <row r="16" spans="1:6" ht="30" customHeight="1" x14ac:dyDescent="0.2">
      <c r="C16" s="304"/>
      <c r="D16" s="82" t="s">
        <v>175</v>
      </c>
      <c r="E16" s="162" t="s">
        <v>133</v>
      </c>
      <c r="F16" s="159" t="s">
        <v>159</v>
      </c>
    </row>
    <row r="17" spans="1:6" ht="30" customHeight="1" x14ac:dyDescent="0.2">
      <c r="C17" s="304"/>
      <c r="D17" s="82" t="s">
        <v>210</v>
      </c>
      <c r="E17" s="162" t="s">
        <v>134</v>
      </c>
      <c r="F17" s="159" t="s">
        <v>160</v>
      </c>
    </row>
    <row r="18" spans="1:6" ht="30" customHeight="1" x14ac:dyDescent="0.2">
      <c r="C18" s="304"/>
      <c r="D18" s="82" t="s">
        <v>176</v>
      </c>
      <c r="E18" s="162" t="s">
        <v>135</v>
      </c>
      <c r="F18" s="159" t="s">
        <v>161</v>
      </c>
    </row>
    <row r="19" spans="1:6" ht="47.25" customHeight="1" thickBot="1" x14ac:dyDescent="0.25">
      <c r="C19" s="304"/>
      <c r="D19" s="82" t="s">
        <v>44</v>
      </c>
      <c r="E19" s="179" t="s">
        <v>136</v>
      </c>
      <c r="F19" s="159" t="s">
        <v>162</v>
      </c>
    </row>
    <row r="20" spans="1:6" ht="30" customHeight="1" thickBot="1" x14ac:dyDescent="0.25">
      <c r="C20" s="303"/>
      <c r="D20" s="167" t="s">
        <v>61</v>
      </c>
      <c r="E20" s="169"/>
      <c r="F20" s="160"/>
    </row>
    <row r="21" spans="1:6" ht="30" customHeight="1" thickBot="1" x14ac:dyDescent="0.25">
      <c r="C21" s="302" t="s">
        <v>62</v>
      </c>
      <c r="D21" s="81" t="s">
        <v>177</v>
      </c>
      <c r="E21" s="180" t="s">
        <v>151</v>
      </c>
      <c r="F21" s="159" t="s">
        <v>163</v>
      </c>
    </row>
    <row r="22" spans="1:6" ht="30" customHeight="1" thickBot="1" x14ac:dyDescent="0.25">
      <c r="C22" s="303"/>
      <c r="D22" s="81" t="s">
        <v>178</v>
      </c>
      <c r="E22" s="163" t="s">
        <v>137</v>
      </c>
      <c r="F22" s="159" t="s">
        <v>164</v>
      </c>
    </row>
    <row r="23" spans="1:6" ht="30" customHeight="1" x14ac:dyDescent="0.2">
      <c r="C23" s="302" t="str">
        <f>IF(A10&gt;0,A10,"")</f>
        <v>…</v>
      </c>
      <c r="D23" s="170" t="s">
        <v>61</v>
      </c>
      <c r="E23" s="171"/>
    </row>
    <row r="24" spans="1:6" ht="30" customHeight="1" thickBot="1" x14ac:dyDescent="0.25">
      <c r="C24" s="303"/>
      <c r="D24" s="167" t="s">
        <v>61</v>
      </c>
      <c r="E24" s="169"/>
    </row>
    <row r="25" spans="1:6" ht="15.75" customHeight="1" x14ac:dyDescent="0.2">
      <c r="A25" s="298" t="s">
        <v>116</v>
      </c>
      <c r="B25" s="298"/>
      <c r="C25" s="298"/>
      <c r="D25" s="298"/>
      <c r="E25" s="298"/>
    </row>
    <row r="26" spans="1:6" ht="30" customHeight="1" x14ac:dyDescent="0.2">
      <c r="F26" s="178" t="s">
        <v>118</v>
      </c>
    </row>
    <row r="27" spans="1:6" ht="30" customHeight="1" x14ac:dyDescent="0.2">
      <c r="F27" s="178" t="s">
        <v>117</v>
      </c>
    </row>
  </sheetData>
  <mergeCells count="7">
    <mergeCell ref="A2:E2"/>
    <mergeCell ref="A25:E25"/>
    <mergeCell ref="C5:C10"/>
    <mergeCell ref="C23:C24"/>
    <mergeCell ref="C11:C14"/>
    <mergeCell ref="C15:C20"/>
    <mergeCell ref="C21:C22"/>
  </mergeCells>
  <dataValidations xWindow="184" yWindow="615" count="1">
    <dataValidation allowBlank="1" showInputMessage="1" showErrorMessage="1" promptTitle="champ libre" prompt="en cas de besoin d'un critère d'adjudication supplémentaire, rajouter le nom dans la cellule" sqref="A10 D10 D14 D20 D23:D24"/>
  </dataValidations>
  <hyperlinks>
    <hyperlink ref="F5" r:id="rId1" display="Annexe R6 - Nombre, planification et disponibilité des moyens et des ressources pour l’exécution du marché"/>
    <hyperlink ref="F6" r:id="rId2" display="Annexe R6 - Nombre, planification et disponibilité des moyens et des ressources pour l’exécution du marché"/>
    <hyperlink ref="F7" r:id="rId3" display="Annexe R6 - Nombre, planification et disponibilité des moyens et des ressources pour l’exécution du marché"/>
    <hyperlink ref="F8" r:id="rId4"/>
    <hyperlink ref="F9" r:id="rId5"/>
    <hyperlink ref="F11" r:id="rId6" display="Annexe R13 - Qualités des solutions techniques proposées pour l'exécution du marché"/>
    <hyperlink ref="F12" r:id="rId7"/>
    <hyperlink ref="F15" r:id="rId8"/>
    <hyperlink ref="F16" r:id="rId9"/>
    <hyperlink ref="F17" r:id="rId10"/>
    <hyperlink ref="F18" r:id="rId11"/>
    <hyperlink ref="F19" r:id="rId12"/>
    <hyperlink ref="F21" r:id="rId13"/>
    <hyperlink ref="F22" r:id="rId14"/>
    <hyperlink ref="F26" r:id="rId15"/>
    <hyperlink ref="F27" r:id="rId16"/>
  </hyperlinks>
  <pageMargins left="0.78740157480314965" right="0.78740157480314965" top="1.2598425196850394" bottom="0.78740157480314965" header="0.39370078740157483" footer="0.39370078740157483"/>
  <pageSetup paperSize="9" scale="82" orientation="portrait" r:id="rId17"/>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cellWatches>
    <cellWatch r="A5"/>
    <cellWatch r="A6"/>
    <cellWatch r="A7"/>
    <cellWatch r="A8"/>
    <cellWatch r="A9"/>
    <cellWatch r="A10"/>
  </cellWatches>
  <legacyDrawing r:id="rId18"/>
  <legacyDrawingHF r:id="rId1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
    <pageSetUpPr fitToPage="1"/>
  </sheetPr>
  <dimension ref="A1:K26"/>
  <sheetViews>
    <sheetView zoomScaleNormal="100" workbookViewId="0">
      <pane ySplit="9" topLeftCell="A10" activePane="bottomLeft" state="frozen"/>
      <selection pane="bottomLeft"/>
    </sheetView>
  </sheetViews>
  <sheetFormatPr baseColWidth="10" defaultColWidth="11.42578125" defaultRowHeight="33.75" x14ac:dyDescent="0.25"/>
  <cols>
    <col min="1" max="1" width="3.7109375" style="6" customWidth="1"/>
    <col min="2" max="2" width="24.7109375" style="18" customWidth="1"/>
    <col min="3" max="3" width="65.7109375" style="19" customWidth="1"/>
    <col min="4" max="4" width="25.7109375" style="18" customWidth="1"/>
    <col min="5" max="7" width="12.7109375" style="17" customWidth="1"/>
    <col min="8" max="8" width="30.7109375" style="105" customWidth="1"/>
    <col min="9" max="16384" width="11.42578125" style="17"/>
  </cols>
  <sheetData>
    <row r="1" spans="1:11" ht="17.25" customHeight="1" thickBot="1" x14ac:dyDescent="0.3"/>
    <row r="2" spans="1:11" ht="30" customHeight="1" thickBot="1" x14ac:dyDescent="0.25">
      <c r="A2" s="243" t="s">
        <v>180</v>
      </c>
      <c r="B2" s="244"/>
      <c r="C2" s="244"/>
      <c r="D2" s="244"/>
      <c r="E2" s="244"/>
      <c r="F2" s="244"/>
      <c r="G2" s="245"/>
      <c r="H2" s="103"/>
    </row>
    <row r="3" spans="1:11" ht="12.75" customHeight="1" thickBot="1" x14ac:dyDescent="0.3"/>
    <row r="4" spans="1:11" s="66" customFormat="1" ht="21" customHeight="1" thickBot="1" x14ac:dyDescent="0.25">
      <c r="A4" s="225" t="s">
        <v>82</v>
      </c>
      <c r="B4" s="226"/>
      <c r="C4" s="226"/>
      <c r="D4" s="226"/>
      <c r="E4" s="226"/>
      <c r="F4" s="226"/>
      <c r="G4" s="227"/>
      <c r="H4" s="176"/>
    </row>
    <row r="5" spans="1:11" ht="21" customHeight="1" x14ac:dyDescent="0.2">
      <c r="A5" s="228" t="s">
        <v>83</v>
      </c>
      <c r="B5" s="229"/>
      <c r="C5" s="199" t="s">
        <v>86</v>
      </c>
      <c r="D5" s="199"/>
      <c r="E5" s="200"/>
      <c r="F5" s="200"/>
      <c r="G5" s="201"/>
      <c r="H5" s="104"/>
    </row>
    <row r="6" spans="1:11" ht="21" customHeight="1" x14ac:dyDescent="0.2">
      <c r="A6" s="230" t="s">
        <v>84</v>
      </c>
      <c r="B6" s="231"/>
      <c r="C6" s="202" t="s">
        <v>87</v>
      </c>
      <c r="D6" s="202"/>
      <c r="E6" s="203"/>
      <c r="F6" s="203"/>
      <c r="G6" s="204"/>
      <c r="H6" s="104"/>
    </row>
    <row r="7" spans="1:11" ht="21" customHeight="1" thickBot="1" x14ac:dyDescent="0.25">
      <c r="A7" s="232" t="s">
        <v>85</v>
      </c>
      <c r="B7" s="233"/>
      <c r="C7" s="205" t="s">
        <v>88</v>
      </c>
      <c r="D7" s="205"/>
      <c r="E7" s="206"/>
      <c r="F7" s="206"/>
      <c r="G7" s="207"/>
      <c r="H7" s="104"/>
    </row>
    <row r="8" spans="1:11" ht="20.25" customHeight="1" thickBot="1" x14ac:dyDescent="0.25">
      <c r="A8" s="239" t="s">
        <v>17</v>
      </c>
      <c r="B8" s="240"/>
      <c r="C8" s="237" t="s">
        <v>4</v>
      </c>
      <c r="D8" s="237" t="s">
        <v>35</v>
      </c>
      <c r="E8" s="234" t="s">
        <v>7</v>
      </c>
      <c r="F8" s="235"/>
      <c r="G8" s="236"/>
      <c r="H8" s="195" t="s">
        <v>103</v>
      </c>
    </row>
    <row r="9" spans="1:11" ht="56.25" customHeight="1" thickBot="1" x14ac:dyDescent="0.25">
      <c r="A9" s="241"/>
      <c r="B9" s="242"/>
      <c r="C9" s="238"/>
      <c r="D9" s="238"/>
      <c r="E9" s="114" t="s">
        <v>8</v>
      </c>
      <c r="F9" s="116" t="s">
        <v>9</v>
      </c>
      <c r="G9" s="124" t="s">
        <v>10</v>
      </c>
      <c r="H9" s="196"/>
    </row>
    <row r="10" spans="1:11" ht="33" customHeight="1" thickBot="1" x14ac:dyDescent="0.25">
      <c r="A10" s="106">
        <v>1</v>
      </c>
      <c r="B10" s="107" t="s">
        <v>0</v>
      </c>
      <c r="C10" s="99" t="s">
        <v>102</v>
      </c>
      <c r="D10" s="99" t="s">
        <v>36</v>
      </c>
      <c r="E10" s="115" t="s">
        <v>89</v>
      </c>
      <c r="F10" s="117" t="s">
        <v>90</v>
      </c>
      <c r="G10" s="118" t="s">
        <v>91</v>
      </c>
      <c r="H10" s="177" t="s">
        <v>196</v>
      </c>
      <c r="J10" s="59"/>
    </row>
    <row r="11" spans="1:11" ht="33" customHeight="1" x14ac:dyDescent="0.2">
      <c r="A11" s="210">
        <v>2</v>
      </c>
      <c r="B11" s="213" t="s">
        <v>11</v>
      </c>
      <c r="C11" s="102" t="s">
        <v>12</v>
      </c>
      <c r="D11" s="108" t="s">
        <v>104</v>
      </c>
      <c r="E11" s="216" t="s">
        <v>92</v>
      </c>
      <c r="F11" s="219" t="s">
        <v>93</v>
      </c>
      <c r="G11" s="222" t="s">
        <v>94</v>
      </c>
      <c r="H11" s="208" t="s">
        <v>198</v>
      </c>
    </row>
    <row r="12" spans="1:11" ht="33" customHeight="1" x14ac:dyDescent="0.2">
      <c r="A12" s="211"/>
      <c r="B12" s="214"/>
      <c r="C12" s="100" t="s">
        <v>45</v>
      </c>
      <c r="D12" s="109" t="s">
        <v>105</v>
      </c>
      <c r="E12" s="217"/>
      <c r="F12" s="220"/>
      <c r="G12" s="223"/>
      <c r="H12" s="208"/>
    </row>
    <row r="13" spans="1:11" ht="39" customHeight="1" x14ac:dyDescent="0.2">
      <c r="A13" s="211"/>
      <c r="B13" s="214"/>
      <c r="C13" s="100" t="s">
        <v>46</v>
      </c>
      <c r="D13" s="109" t="s">
        <v>106</v>
      </c>
      <c r="E13" s="217"/>
      <c r="F13" s="220"/>
      <c r="G13" s="223"/>
      <c r="H13" s="208"/>
    </row>
    <row r="14" spans="1:11" ht="21" customHeight="1" thickBot="1" x14ac:dyDescent="0.25">
      <c r="A14" s="212"/>
      <c r="B14" s="215"/>
      <c r="C14" s="101" t="s">
        <v>13</v>
      </c>
      <c r="D14" s="110" t="s">
        <v>107</v>
      </c>
      <c r="E14" s="218"/>
      <c r="F14" s="221"/>
      <c r="G14" s="224"/>
      <c r="H14" s="208"/>
      <c r="K14" s="58"/>
    </row>
    <row r="15" spans="1:11" ht="21" customHeight="1" x14ac:dyDescent="0.2">
      <c r="A15" s="210">
        <v>3</v>
      </c>
      <c r="B15" s="213" t="s">
        <v>14</v>
      </c>
      <c r="C15" s="102" t="s">
        <v>47</v>
      </c>
      <c r="D15" s="108" t="s">
        <v>108</v>
      </c>
      <c r="E15" s="216" t="s">
        <v>95</v>
      </c>
      <c r="F15" s="219" t="s">
        <v>96</v>
      </c>
      <c r="G15" s="222" t="s">
        <v>97</v>
      </c>
      <c r="H15" s="208"/>
    </row>
    <row r="16" spans="1:11" ht="33" customHeight="1" x14ac:dyDescent="0.2">
      <c r="A16" s="211"/>
      <c r="B16" s="214"/>
      <c r="C16" s="100" t="s">
        <v>48</v>
      </c>
      <c r="D16" s="109" t="s">
        <v>109</v>
      </c>
      <c r="E16" s="217"/>
      <c r="F16" s="220"/>
      <c r="G16" s="223"/>
      <c r="H16" s="208"/>
    </row>
    <row r="17" spans="1:10" ht="33" customHeight="1" thickBot="1" x14ac:dyDescent="0.25">
      <c r="A17" s="212"/>
      <c r="B17" s="215"/>
      <c r="C17" s="101" t="s">
        <v>24</v>
      </c>
      <c r="D17" s="101" t="s">
        <v>36</v>
      </c>
      <c r="E17" s="119"/>
      <c r="F17" s="120"/>
      <c r="G17" s="121"/>
      <c r="H17" s="181" t="s">
        <v>197</v>
      </c>
    </row>
    <row r="18" spans="1:10" ht="33" customHeight="1" x14ac:dyDescent="0.2">
      <c r="A18" s="210">
        <v>4</v>
      </c>
      <c r="B18" s="213" t="s">
        <v>15</v>
      </c>
      <c r="C18" s="102" t="s">
        <v>16</v>
      </c>
      <c r="D18" s="108" t="s">
        <v>110</v>
      </c>
      <c r="E18" s="216" t="s">
        <v>95</v>
      </c>
      <c r="F18" s="219" t="s">
        <v>98</v>
      </c>
      <c r="G18" s="222" t="s">
        <v>96</v>
      </c>
      <c r="H18" s="208" t="s">
        <v>199</v>
      </c>
    </row>
    <row r="19" spans="1:10" ht="21" customHeight="1" x14ac:dyDescent="0.2">
      <c r="A19" s="211"/>
      <c r="B19" s="214"/>
      <c r="C19" s="100" t="s">
        <v>49</v>
      </c>
      <c r="D19" s="109" t="s">
        <v>111</v>
      </c>
      <c r="E19" s="217"/>
      <c r="F19" s="220"/>
      <c r="G19" s="223"/>
      <c r="H19" s="208"/>
      <c r="J19" s="58"/>
    </row>
    <row r="20" spans="1:10" ht="21" customHeight="1" x14ac:dyDescent="0.2">
      <c r="A20" s="211"/>
      <c r="B20" s="214"/>
      <c r="C20" s="100" t="s">
        <v>50</v>
      </c>
      <c r="D20" s="109" t="s">
        <v>112</v>
      </c>
      <c r="E20" s="217"/>
      <c r="F20" s="220"/>
      <c r="G20" s="223"/>
      <c r="H20" s="208"/>
      <c r="J20" s="58"/>
    </row>
    <row r="21" spans="1:10" ht="21" customHeight="1" x14ac:dyDescent="0.2">
      <c r="A21" s="211"/>
      <c r="B21" s="214"/>
      <c r="C21" s="100" t="s">
        <v>43</v>
      </c>
      <c r="D21" s="109" t="s">
        <v>113</v>
      </c>
      <c r="E21" s="217"/>
      <c r="F21" s="220"/>
      <c r="G21" s="223"/>
      <c r="H21" s="208"/>
      <c r="J21" s="58"/>
    </row>
    <row r="22" spans="1:10" ht="33" customHeight="1" thickBot="1" x14ac:dyDescent="0.25">
      <c r="A22" s="212"/>
      <c r="B22" s="215"/>
      <c r="C22" s="101" t="s">
        <v>44</v>
      </c>
      <c r="D22" s="110" t="s">
        <v>114</v>
      </c>
      <c r="E22" s="218"/>
      <c r="F22" s="221"/>
      <c r="G22" s="224"/>
      <c r="H22" s="208"/>
    </row>
    <row r="23" spans="1:10" ht="36" customHeight="1" thickBot="1" x14ac:dyDescent="0.25">
      <c r="A23" s="106">
        <v>5</v>
      </c>
      <c r="B23" s="111" t="s">
        <v>5</v>
      </c>
      <c r="C23" s="99" t="s">
        <v>51</v>
      </c>
      <c r="D23" s="112" t="s">
        <v>115</v>
      </c>
      <c r="E23" s="115" t="s">
        <v>99</v>
      </c>
      <c r="F23" s="122" t="s">
        <v>100</v>
      </c>
      <c r="G23" s="123" t="s">
        <v>101</v>
      </c>
      <c r="H23" s="209"/>
    </row>
    <row r="24" spans="1:10" ht="15" customHeight="1" x14ac:dyDescent="0.2">
      <c r="A24" s="197" t="s">
        <v>116</v>
      </c>
      <c r="B24" s="198"/>
      <c r="C24" s="198"/>
      <c r="D24" s="113"/>
      <c r="E24" s="98"/>
      <c r="F24" s="98"/>
      <c r="G24" s="98"/>
      <c r="H24" s="98"/>
    </row>
    <row r="26" spans="1:10" x14ac:dyDescent="0.25">
      <c r="D26" s="58"/>
    </row>
  </sheetData>
  <mergeCells count="31">
    <mergeCell ref="A2:G2"/>
    <mergeCell ref="G15:G16"/>
    <mergeCell ref="E11:E14"/>
    <mergeCell ref="F11:F14"/>
    <mergeCell ref="G11:G14"/>
    <mergeCell ref="F18:F22"/>
    <mergeCell ref="G18:G22"/>
    <mergeCell ref="A4:G4"/>
    <mergeCell ref="A5:B5"/>
    <mergeCell ref="A6:B6"/>
    <mergeCell ref="A7:B7"/>
    <mergeCell ref="E8:G8"/>
    <mergeCell ref="C8:C9"/>
    <mergeCell ref="D8:D9"/>
    <mergeCell ref="A8:B9"/>
    <mergeCell ref="H8:H9"/>
    <mergeCell ref="A24:C24"/>
    <mergeCell ref="C5:G5"/>
    <mergeCell ref="C6:G6"/>
    <mergeCell ref="C7:G7"/>
    <mergeCell ref="H11:H16"/>
    <mergeCell ref="H18:H23"/>
    <mergeCell ref="A18:A22"/>
    <mergeCell ref="A11:A14"/>
    <mergeCell ref="B18:B22"/>
    <mergeCell ref="B11:B14"/>
    <mergeCell ref="A15:A17"/>
    <mergeCell ref="B15:B17"/>
    <mergeCell ref="E18:E22"/>
    <mergeCell ref="E15:E16"/>
    <mergeCell ref="F15:F16"/>
  </mergeCells>
  <phoneticPr fontId="6" type="noConversion"/>
  <hyperlinks>
    <hyperlink ref="H10" location="'7. Not prix'!A1" display="Onglet 7. Not prix"/>
    <hyperlink ref="H17" location="'12. Critère concordance'!A1" display="Onglet 12. Critère concordance"/>
  </hyperlinks>
  <pageMargins left="0.78740157480314965" right="0.78740157480314965" top="1.2598425196850394" bottom="0.78740157480314965" header="0.39370078740157483" footer="0.39370078740157483"/>
  <pageSetup paperSize="9" scale="83" fitToHeight="0" orientation="landscape" r:id="rId1"/>
  <headerFooter differentFirst="1" alignWithMargins="0">
    <oddHeader>&amp;L&amp;"Lausanne,Normal"&amp;14Service d'architecture et du logement</oddHeader>
    <oddFooter>&amp;L&amp;6Propriété ARLO. &amp;"Arial,Gras"Tous droits réservés&amp;C&amp;7&amp;P/&amp;N&amp;R&amp;6&amp;F</oddFooter>
    <firstHeader>&amp;L&amp;G&amp;R&amp;G</firstHeader>
    <firstFooter>&amp;L&amp;6 154 Critères d'adjudication et d'évaluation
Version 07 du 22.12.22
Propriété du Service d’architecture et du logement. &amp;"Arial,Gras"Tous droits réservés&amp;C&amp;6&amp;P/&amp;N&amp;R&amp;6&amp;A
&amp;F</firstFooter>
  </headerFooter>
  <rowBreaks count="1" manualBreakCount="1">
    <brk id="17" max="16383"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F31"/>
  <sheetViews>
    <sheetView zoomScaleNormal="100" workbookViewId="0">
      <pane ySplit="8" topLeftCell="A9" activePane="bottomLeft" state="frozen"/>
      <selection pane="bottomLeft"/>
    </sheetView>
  </sheetViews>
  <sheetFormatPr baseColWidth="10" defaultRowHeight="12.75" x14ac:dyDescent="0.2"/>
  <cols>
    <col min="1" max="1" width="65.7109375" customWidth="1"/>
    <col min="2" max="6" width="15.7109375" customWidth="1"/>
  </cols>
  <sheetData>
    <row r="1" spans="1:6" s="62" customFormat="1" ht="15.75" customHeight="1" x14ac:dyDescent="0.2"/>
    <row r="2" spans="1:6" ht="45" customHeight="1" x14ac:dyDescent="0.2">
      <c r="A2" s="252" t="s">
        <v>70</v>
      </c>
      <c r="B2" s="253"/>
      <c r="C2" s="253"/>
      <c r="D2" s="253"/>
      <c r="E2" s="253"/>
      <c r="F2" s="253"/>
    </row>
    <row r="3" spans="1:6" x14ac:dyDescent="0.2">
      <c r="A3" s="75"/>
    </row>
    <row r="4" spans="1:6" s="62" customFormat="1" ht="28.5" customHeight="1" x14ac:dyDescent="0.2">
      <c r="A4" s="86" t="s">
        <v>63</v>
      </c>
    </row>
    <row r="5" spans="1:6" ht="28.5" customHeight="1" x14ac:dyDescent="0.2">
      <c r="A5" s="86" t="s">
        <v>64</v>
      </c>
    </row>
    <row r="6" spans="1:6" ht="28.5" customHeight="1" x14ac:dyDescent="0.2">
      <c r="A6" s="86" t="s">
        <v>65</v>
      </c>
    </row>
    <row r="7" spans="1:6" s="62" customFormat="1" ht="13.5" thickBot="1" x14ac:dyDescent="0.25">
      <c r="A7" s="77"/>
    </row>
    <row r="8" spans="1:6" ht="39" thickBot="1" x14ac:dyDescent="0.25">
      <c r="A8" s="94" t="s">
        <v>81</v>
      </c>
      <c r="B8" s="95" t="s">
        <v>52</v>
      </c>
      <c r="C8" s="96" t="s">
        <v>53</v>
      </c>
      <c r="D8" s="96" t="s">
        <v>54</v>
      </c>
      <c r="E8" s="96" t="s">
        <v>55</v>
      </c>
      <c r="F8" s="97" t="s">
        <v>56</v>
      </c>
    </row>
    <row r="9" spans="1:6" ht="28.5" customHeight="1" x14ac:dyDescent="0.2">
      <c r="A9" s="88" t="s">
        <v>66</v>
      </c>
      <c r="B9" s="93"/>
      <c r="C9" s="93"/>
      <c r="D9" s="93"/>
      <c r="E9" s="93"/>
      <c r="F9" s="93"/>
    </row>
    <row r="10" spans="1:6" ht="28.5" customHeight="1" x14ac:dyDescent="0.2">
      <c r="A10" s="86" t="s">
        <v>67</v>
      </c>
      <c r="B10" s="91"/>
      <c r="C10" s="91"/>
      <c r="D10" s="91"/>
      <c r="E10" s="91"/>
      <c r="F10" s="91"/>
    </row>
    <row r="11" spans="1:6" ht="28.5" customHeight="1" x14ac:dyDescent="0.2">
      <c r="A11" s="86" t="s">
        <v>68</v>
      </c>
      <c r="B11" s="91"/>
      <c r="C11" s="91"/>
      <c r="D11" s="91"/>
      <c r="E11" s="91"/>
      <c r="F11" s="91"/>
    </row>
    <row r="12" spans="1:6" ht="21" customHeight="1" x14ac:dyDescent="0.2">
      <c r="A12" s="89" t="s">
        <v>57</v>
      </c>
      <c r="B12" s="91"/>
      <c r="C12" s="91"/>
      <c r="D12" s="91"/>
      <c r="E12" s="91"/>
      <c r="F12" s="91"/>
    </row>
    <row r="13" spans="1:6" ht="21" customHeight="1" x14ac:dyDescent="0.2">
      <c r="A13" s="89" t="s">
        <v>58</v>
      </c>
      <c r="B13" s="91"/>
      <c r="C13" s="91"/>
      <c r="D13" s="91"/>
      <c r="E13" s="91"/>
      <c r="F13" s="91"/>
    </row>
    <row r="14" spans="1:6" ht="21" customHeight="1" x14ac:dyDescent="0.2">
      <c r="A14" s="89" t="s">
        <v>59</v>
      </c>
      <c r="B14" s="91"/>
      <c r="C14" s="91"/>
      <c r="D14" s="91"/>
      <c r="E14" s="91"/>
      <c r="F14" s="91"/>
    </row>
    <row r="15" spans="1:6" ht="21" customHeight="1" x14ac:dyDescent="0.2">
      <c r="A15" s="89" t="s">
        <v>60</v>
      </c>
      <c r="B15" s="91"/>
      <c r="C15" s="91"/>
      <c r="D15" s="91"/>
      <c r="E15" s="91"/>
      <c r="F15" s="91"/>
    </row>
    <row r="16" spans="1:6" ht="28.5" customHeight="1" x14ac:dyDescent="0.2">
      <c r="A16" s="90" t="s">
        <v>73</v>
      </c>
      <c r="B16" s="91"/>
      <c r="C16" s="91"/>
      <c r="D16" s="91"/>
      <c r="E16" s="91"/>
      <c r="F16" s="91"/>
    </row>
    <row r="17" spans="1:6" ht="28.5" customHeight="1" x14ac:dyDescent="0.2">
      <c r="A17" s="90" t="s">
        <v>74</v>
      </c>
      <c r="B17" s="91"/>
      <c r="C17" s="91"/>
      <c r="D17" s="91"/>
      <c r="E17" s="91"/>
      <c r="F17" s="91"/>
    </row>
    <row r="18" spans="1:6" ht="28.5" customHeight="1" x14ac:dyDescent="0.2">
      <c r="A18" s="86" t="s">
        <v>75</v>
      </c>
      <c r="B18" s="91"/>
      <c r="C18" s="91"/>
      <c r="D18" s="91"/>
      <c r="E18" s="91"/>
      <c r="F18" s="91"/>
    </row>
    <row r="19" spans="1:6" ht="28.5" customHeight="1" x14ac:dyDescent="0.2">
      <c r="A19" s="86" t="s">
        <v>76</v>
      </c>
      <c r="B19" s="91"/>
      <c r="C19" s="91"/>
      <c r="D19" s="91"/>
      <c r="E19" s="91"/>
      <c r="F19" s="91"/>
    </row>
    <row r="20" spans="1:6" ht="28.5" customHeight="1" x14ac:dyDescent="0.2">
      <c r="A20" s="86" t="s">
        <v>77</v>
      </c>
      <c r="B20" s="91"/>
      <c r="C20" s="91"/>
      <c r="D20" s="91"/>
      <c r="E20" s="91"/>
      <c r="F20" s="91"/>
    </row>
    <row r="21" spans="1:6" ht="28.5" customHeight="1" x14ac:dyDescent="0.2">
      <c r="A21" s="90" t="s">
        <v>78</v>
      </c>
      <c r="B21" s="91"/>
      <c r="C21" s="91"/>
      <c r="D21" s="91"/>
      <c r="E21" s="91"/>
      <c r="F21" s="91"/>
    </row>
    <row r="22" spans="1:6" ht="28.5" customHeight="1" x14ac:dyDescent="0.2">
      <c r="A22" s="76" t="s">
        <v>79</v>
      </c>
      <c r="B22" s="91"/>
      <c r="C22" s="91"/>
      <c r="D22" s="91"/>
      <c r="E22" s="91"/>
      <c r="F22" s="91"/>
    </row>
    <row r="23" spans="1:6" ht="28.5" customHeight="1" x14ac:dyDescent="0.2">
      <c r="A23" s="76" t="s">
        <v>80</v>
      </c>
      <c r="B23" s="91"/>
      <c r="C23" s="91"/>
      <c r="D23" s="91"/>
      <c r="E23" s="91"/>
      <c r="F23" s="91"/>
    </row>
    <row r="24" spans="1:6" ht="28.5" customHeight="1" x14ac:dyDescent="0.2">
      <c r="A24" s="86" t="s">
        <v>61</v>
      </c>
      <c r="B24" s="91"/>
      <c r="C24" s="91"/>
      <c r="D24" s="91"/>
      <c r="E24" s="91"/>
      <c r="F24" s="91"/>
    </row>
    <row r="25" spans="1:6" ht="28.5" customHeight="1" x14ac:dyDescent="0.2">
      <c r="A25" s="86" t="s">
        <v>61</v>
      </c>
      <c r="B25" s="91"/>
      <c r="C25" s="91"/>
      <c r="D25" s="91"/>
      <c r="E25" s="91"/>
      <c r="F25" s="91"/>
    </row>
    <row r="26" spans="1:6" ht="28.5" customHeight="1" x14ac:dyDescent="0.2">
      <c r="A26" s="86" t="s">
        <v>61</v>
      </c>
      <c r="B26" s="91"/>
      <c r="C26" s="91"/>
      <c r="D26" s="91"/>
      <c r="E26" s="91"/>
      <c r="F26" s="91"/>
    </row>
    <row r="27" spans="1:6" s="62" customFormat="1" ht="20.25" customHeight="1" x14ac:dyDescent="0.2">
      <c r="A27" s="125" t="s">
        <v>69</v>
      </c>
      <c r="B27" s="246" t="s">
        <v>61</v>
      </c>
      <c r="C27" s="247"/>
      <c r="D27" s="248"/>
      <c r="E27" s="248"/>
      <c r="F27" s="249"/>
    </row>
    <row r="28" spans="1:6" x14ac:dyDescent="0.2">
      <c r="A28" s="250" t="s">
        <v>116</v>
      </c>
      <c r="B28" s="251"/>
      <c r="C28" s="251"/>
    </row>
    <row r="30" spans="1:6" x14ac:dyDescent="0.2">
      <c r="A30" s="92" t="s">
        <v>71</v>
      </c>
    </row>
    <row r="31" spans="1:6" x14ac:dyDescent="0.2">
      <c r="A31" s="92" t="s">
        <v>72</v>
      </c>
    </row>
  </sheetData>
  <mergeCells count="3">
    <mergeCell ref="B27:F27"/>
    <mergeCell ref="A28:C28"/>
    <mergeCell ref="A2:F2"/>
  </mergeCells>
  <conditionalFormatting sqref="B28:C28 B9:F27">
    <cfRule type="cellIs" dxfId="3" priority="1" operator="equal">
      <formula>$A$31</formula>
    </cfRule>
    <cfRule type="cellIs" dxfId="2" priority="2" operator="equal">
      <formula>$A$30</formula>
    </cfRule>
  </conditionalFormatting>
  <dataValidations count="1">
    <dataValidation type="list" allowBlank="1" showInputMessage="1" showErrorMessage="1" sqref="B9:F26">
      <formula1>$A$30:$A$31</formula1>
    </dataValidation>
  </dataValidations>
  <pageMargins left="0.78740157480314965" right="0.78740157480314965" top="1.2598425196850394" bottom="0.78740157480314965" header="0.39370078740157483" footer="0.39370078740157483"/>
  <pageSetup paperSize="9" scale="91" fitToHeight="0" orientation="landscape" r:id="rId1"/>
  <headerFooter differentFirst="1" alignWithMargins="0">
    <oddHeader>&amp;L&amp;"Lausanne,Normal"&amp;14Service d'architecture et du logement</oddHeader>
    <oddFooter>&amp;L&amp;6Propriété ARLO. &amp;"Arial,Gras"Tous droits réservés&amp;C&amp;7&amp;P/&amp;N&amp;R&amp;6&amp;F</oddFooter>
    <firstHeader>&amp;L&amp;G&amp;R&amp;G</firstHeader>
    <firstFooter>&amp;L&amp;6 154 Critères d'adjudication et d'évaluation
Version 07 du 22.12.22
Propriété du Service d’architecture et du logement. &amp;"Arial,Gras"Tous droits réservés&amp;C&amp;6&amp;P/&amp;N&amp;R&amp;6&amp;A
&amp;F</first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FFFF00"/>
    <pageSetUpPr fitToPage="1"/>
  </sheetPr>
  <dimension ref="A1:Q38"/>
  <sheetViews>
    <sheetView zoomScaleNormal="100" workbookViewId="0"/>
  </sheetViews>
  <sheetFormatPr baseColWidth="10" defaultRowHeight="12.75" x14ac:dyDescent="0.2"/>
  <cols>
    <col min="1" max="1" width="28.7109375" customWidth="1"/>
    <col min="2" max="2" width="12.7109375" customWidth="1"/>
    <col min="3" max="12" width="8.7109375" customWidth="1"/>
    <col min="13" max="13" width="18.7109375" customWidth="1"/>
  </cols>
  <sheetData>
    <row r="1" spans="1:17" ht="15.75" customHeight="1" x14ac:dyDescent="0.2"/>
    <row r="2" spans="1:17" ht="30" customHeight="1" x14ac:dyDescent="0.2">
      <c r="A2" s="257" t="s">
        <v>27</v>
      </c>
      <c r="B2" s="257"/>
      <c r="C2" s="257"/>
      <c r="D2" s="257"/>
      <c r="E2" s="257"/>
      <c r="F2" s="257"/>
      <c r="G2" s="257"/>
      <c r="H2" s="257"/>
      <c r="I2" s="257"/>
      <c r="J2" s="257"/>
      <c r="K2" s="257"/>
      <c r="L2" s="257"/>
    </row>
    <row r="3" spans="1:17" ht="13.5" thickBot="1" x14ac:dyDescent="0.25"/>
    <row r="4" spans="1:17" ht="22.5" customHeight="1" x14ac:dyDescent="0.2">
      <c r="A4" s="262" t="s">
        <v>119</v>
      </c>
      <c r="B4" s="263"/>
      <c r="C4" s="268" t="s">
        <v>37</v>
      </c>
      <c r="D4" s="269"/>
      <c r="E4" s="268" t="s">
        <v>38</v>
      </c>
      <c r="F4" s="269"/>
      <c r="G4" s="268" t="s">
        <v>39</v>
      </c>
      <c r="H4" s="269"/>
      <c r="I4" s="268" t="s">
        <v>40</v>
      </c>
      <c r="J4" s="269"/>
      <c r="K4" s="268" t="s">
        <v>41</v>
      </c>
      <c r="L4" s="269"/>
    </row>
    <row r="5" spans="1:17" ht="22.5" customHeight="1" x14ac:dyDescent="0.2">
      <c r="A5" s="262" t="s">
        <v>120</v>
      </c>
      <c r="B5" s="263"/>
      <c r="C5" s="270"/>
      <c r="D5" s="271"/>
      <c r="E5" s="270"/>
      <c r="F5" s="271"/>
      <c r="G5" s="270"/>
      <c r="H5" s="271"/>
      <c r="I5" s="270"/>
      <c r="J5" s="271"/>
      <c r="K5" s="270"/>
      <c r="L5" s="271"/>
    </row>
    <row r="6" spans="1:17" ht="22.5" customHeight="1" thickBot="1" x14ac:dyDescent="0.25">
      <c r="A6" s="258" t="s">
        <v>20</v>
      </c>
      <c r="B6" s="259"/>
      <c r="C6" s="266"/>
      <c r="D6" s="267"/>
      <c r="E6" s="276"/>
      <c r="F6" s="277"/>
      <c r="G6" s="266"/>
      <c r="H6" s="267"/>
      <c r="I6" s="266"/>
      <c r="J6" s="267"/>
      <c r="K6" s="266"/>
      <c r="L6" s="267"/>
    </row>
    <row r="7" spans="1:17" ht="22.5" customHeight="1" thickBot="1" x14ac:dyDescent="0.25">
      <c r="A7" s="260" t="s">
        <v>6</v>
      </c>
      <c r="B7" s="261"/>
      <c r="C7" s="264">
        <v>1</v>
      </c>
      <c r="D7" s="265"/>
      <c r="E7" s="264" t="str">
        <f>IF(E6&gt;0,E6/$C$6,"")</f>
        <v/>
      </c>
      <c r="F7" s="265"/>
      <c r="G7" s="264" t="str">
        <f>IF(G6&gt;0,G6/$C$6,"")</f>
        <v/>
      </c>
      <c r="H7" s="265"/>
      <c r="I7" s="264" t="str">
        <f>IF(I6&gt;0,I6/$C$6,"")</f>
        <v/>
      </c>
      <c r="J7" s="265"/>
      <c r="K7" s="264" t="str">
        <f>IF(K6&gt;0,K6/$C$6,"")</f>
        <v/>
      </c>
      <c r="L7" s="265"/>
      <c r="M7" s="132" t="s">
        <v>103</v>
      </c>
    </row>
    <row r="8" spans="1:17" ht="53.25" customHeight="1" x14ac:dyDescent="0.2">
      <c r="A8" s="127" t="s">
        <v>123</v>
      </c>
      <c r="B8" s="129" t="s">
        <v>124</v>
      </c>
      <c r="C8" s="128" t="s">
        <v>125</v>
      </c>
      <c r="D8" s="87" t="s">
        <v>22</v>
      </c>
      <c r="E8" s="128" t="s">
        <v>21</v>
      </c>
      <c r="F8" s="87" t="s">
        <v>22</v>
      </c>
      <c r="G8" s="128" t="s">
        <v>21</v>
      </c>
      <c r="H8" s="87" t="s">
        <v>22</v>
      </c>
      <c r="I8" s="128" t="s">
        <v>21</v>
      </c>
      <c r="J8" s="87" t="s">
        <v>22</v>
      </c>
      <c r="K8" s="128" t="s">
        <v>21</v>
      </c>
      <c r="L8" s="87" t="s">
        <v>22</v>
      </c>
      <c r="M8" s="131" t="s">
        <v>122</v>
      </c>
    </row>
    <row r="9" spans="1:17" ht="30" customHeight="1" x14ac:dyDescent="0.2">
      <c r="A9" s="23" t="s">
        <v>0</v>
      </c>
      <c r="B9" s="34"/>
      <c r="C9" s="25" t="str">
        <f>IF(ISBLANK(C6),"",(5*(2*$C$6-C6)/(2*$C$6-$C$6)))</f>
        <v/>
      </c>
      <c r="D9" s="20" t="str">
        <f>IF(C$6&gt;0,C9*$B9/100,"")</f>
        <v/>
      </c>
      <c r="E9" s="25" t="str">
        <f>IF(ISBLANK(E6),"",(5*(2*$C$6-E6)/(2*$C$6-$C$6)))</f>
        <v/>
      </c>
      <c r="F9" s="20" t="str">
        <f>IF(E$6&gt;0,E9*$B9/100,"")</f>
        <v/>
      </c>
      <c r="G9" s="25" t="str">
        <f>IF(ISBLANK(G6),"",(5*(2*$C$6-G6)/(2*$C$6-$C$6)))</f>
        <v/>
      </c>
      <c r="H9" s="20" t="str">
        <f>IF(G$6&gt;0,G9*$B9/100,"")</f>
        <v/>
      </c>
      <c r="I9" s="25" t="str">
        <f>IF(ISBLANK(I6),"",(5*(2*$C$6-I6)/(2*$C$6-$C$6)))</f>
        <v/>
      </c>
      <c r="J9" s="20" t="str">
        <f>IF(I$6&gt;0,I9*$B9/100,"")</f>
        <v/>
      </c>
      <c r="K9" s="25" t="str">
        <f>IF(ISBLANK(K6),"",(5*(2*$C$6-K6)/(2*$C$6-$C$6)))</f>
        <v/>
      </c>
      <c r="L9" s="20" t="str">
        <f>IF(K$6&gt;0,K9*$B9/100,"")</f>
        <v/>
      </c>
      <c r="M9" s="254" t="s">
        <v>200</v>
      </c>
    </row>
    <row r="10" spans="1:17" ht="30" customHeight="1" x14ac:dyDescent="0.2">
      <c r="A10" s="24" t="s">
        <v>11</v>
      </c>
      <c r="B10" s="41"/>
      <c r="C10" s="25" t="str">
        <f>IF(C$6&gt;0,'5. Tab détaillé'!E14,"")</f>
        <v/>
      </c>
      <c r="D10" s="20" t="str">
        <f>IF(C10="","",$B10*C10/100)</f>
        <v/>
      </c>
      <c r="E10" s="25" t="str">
        <f>IF(E$6&gt;0,'5. Tab détaillé'!G14,"")</f>
        <v/>
      </c>
      <c r="F10" s="20" t="str">
        <f>IF(E10="","",$B10*E10/100)</f>
        <v/>
      </c>
      <c r="G10" s="25" t="str">
        <f>IF(G$6&gt;0,'5. Tab détaillé'!I14,"")</f>
        <v/>
      </c>
      <c r="H10" s="20" t="str">
        <f>IF(G10="","",$B10*G10/100)</f>
        <v/>
      </c>
      <c r="I10" s="25" t="str">
        <f>IF(I$6&gt;0,'5. Tab détaillé'!K14,"")</f>
        <v/>
      </c>
      <c r="J10" s="20" t="str">
        <f>IF(I10="","",$B10*I10/100)</f>
        <v/>
      </c>
      <c r="K10" s="25" t="str">
        <f>IF(K$6&gt;0,'5. Tab détaillé'!M14,"")</f>
        <v/>
      </c>
      <c r="L10" s="20" t="str">
        <f>IF(K10="","",$B10*K10/100)</f>
        <v/>
      </c>
      <c r="M10" s="255"/>
      <c r="Q10" s="13"/>
    </row>
    <row r="11" spans="1:17" ht="30" customHeight="1" x14ac:dyDescent="0.2">
      <c r="A11" s="24" t="s">
        <v>14</v>
      </c>
      <c r="B11" s="41"/>
      <c r="C11" s="25" t="str">
        <f>IF(C$6&gt;0,'5. Tab détaillé'!E19,"")</f>
        <v/>
      </c>
      <c r="D11" s="20" t="str">
        <f>IF(C11="","",$B11*C11/100)</f>
        <v/>
      </c>
      <c r="E11" s="25" t="str">
        <f>IF(E$6&gt;0,'5. Tab détaillé'!G19,"")</f>
        <v/>
      </c>
      <c r="F11" s="20" t="str">
        <f>IF(E11="","",$B11*E11/100)</f>
        <v/>
      </c>
      <c r="G11" s="25" t="str">
        <f>IF(G$6&gt;0,'5. Tab détaillé'!I19,"")</f>
        <v/>
      </c>
      <c r="H11" s="20" t="str">
        <f>IF(G11="","",$B11*G11/100)</f>
        <v/>
      </c>
      <c r="I11" s="25" t="str">
        <f>IF(I$6&gt;0,'5. Tab détaillé'!K19,"")</f>
        <v/>
      </c>
      <c r="J11" s="20" t="str">
        <f>IF(I11="","",$B11*I11/100)</f>
        <v/>
      </c>
      <c r="K11" s="25" t="str">
        <f>IF(K$6&gt;0,'5. Tab détaillé'!M19,"")</f>
        <v/>
      </c>
      <c r="L11" s="20" t="str">
        <f>IF(K11="","",$B11*K11/100)</f>
        <v/>
      </c>
      <c r="M11" s="255"/>
      <c r="O11" s="60"/>
    </row>
    <row r="12" spans="1:17" ht="30" customHeight="1" x14ac:dyDescent="0.2">
      <c r="A12" s="24" t="s">
        <v>15</v>
      </c>
      <c r="B12" s="41"/>
      <c r="C12" s="25" t="str">
        <f>IF(C$6&gt;0,'5. Tab détaillé'!E26,"")</f>
        <v/>
      </c>
      <c r="D12" s="20" t="str">
        <f>IF(C12="","",$B12*C12/100)</f>
        <v/>
      </c>
      <c r="E12" s="25" t="str">
        <f>IF(E$6&gt;0,'5. Tab détaillé'!G26,"")</f>
        <v/>
      </c>
      <c r="F12" s="20" t="str">
        <f>IF(E12="","",$B12*E12/100)</f>
        <v/>
      </c>
      <c r="G12" s="25" t="str">
        <f>IF(G$6&gt;0,'5. Tab détaillé'!I26,"")</f>
        <v/>
      </c>
      <c r="H12" s="20" t="str">
        <f>IF(G12="","",$B12*G12/100)</f>
        <v/>
      </c>
      <c r="I12" s="25" t="str">
        <f>IF(I$6&gt;0,'5. Tab détaillé'!K26,"")</f>
        <v/>
      </c>
      <c r="J12" s="20" t="str">
        <f>IF(I12="","",$B12*I12/100)</f>
        <v/>
      </c>
      <c r="K12" s="25" t="str">
        <f>IF(K$6&gt;0,'5. Tab détaillé'!M26,"")</f>
        <v/>
      </c>
      <c r="L12" s="20" t="str">
        <f>IF(K12="","",$B12*K12/100)</f>
        <v/>
      </c>
      <c r="M12" s="255"/>
      <c r="O12" s="61"/>
    </row>
    <row r="13" spans="1:17" ht="30" customHeight="1" x14ac:dyDescent="0.2">
      <c r="A13" s="24" t="s">
        <v>5</v>
      </c>
      <c r="B13" s="41"/>
      <c r="C13" s="25" t="str">
        <f>IF(C$6&gt;0,'5. Tab détaillé'!E29,"")</f>
        <v/>
      </c>
      <c r="D13" s="20" t="str">
        <f>IF(C13="","",$B13*C13/100)</f>
        <v/>
      </c>
      <c r="E13" s="25" t="str">
        <f>IF(E$6&gt;0,'5. Tab détaillé'!G29,"")</f>
        <v/>
      </c>
      <c r="F13" s="20" t="str">
        <f>IF(E13="","",$B13*E13/100)</f>
        <v/>
      </c>
      <c r="G13" s="25" t="str">
        <f>IF(G$6&gt;0,'5. Tab détaillé'!I29,"")</f>
        <v/>
      </c>
      <c r="H13" s="20" t="str">
        <f>IF(G13="","",$B13*G13/100)</f>
        <v/>
      </c>
      <c r="I13" s="25" t="str">
        <f>IF(I$6&gt;0,'5. Tab détaillé'!K29,"")</f>
        <v/>
      </c>
      <c r="J13" s="20" t="str">
        <f>IF(I13="","",$B13*I13/100)</f>
        <v/>
      </c>
      <c r="K13" s="25" t="str">
        <f>IF(K$6&gt;0,'5. Tab détaillé'!M29,"")</f>
        <v/>
      </c>
      <c r="L13" s="20" t="str">
        <f>IF(K13="","",$B13*K13/100)</f>
        <v/>
      </c>
      <c r="M13" s="255"/>
    </row>
    <row r="14" spans="1:17" ht="30" customHeight="1" thickBot="1" x14ac:dyDescent="0.25">
      <c r="A14" s="9" t="s">
        <v>61</v>
      </c>
      <c r="B14" s="34"/>
      <c r="C14" s="25" t="str">
        <f>IF(C$6&gt;0,'5. Tab détaillé'!E30,"")</f>
        <v/>
      </c>
      <c r="D14" s="20" t="str">
        <f>IF(C14="","",$B14*C14/100)</f>
        <v/>
      </c>
      <c r="E14" s="25" t="str">
        <f>IF(E$6&gt;0,'5. Tab détaillé'!G30,"")</f>
        <v/>
      </c>
      <c r="F14" s="20" t="str">
        <f>IF(E14="","",$B14*E14/100)</f>
        <v/>
      </c>
      <c r="G14" s="25" t="str">
        <f>IF(G$6&gt;0,'5. Tab détaillé'!I30,"")</f>
        <v/>
      </c>
      <c r="H14" s="20" t="str">
        <f>IF(G14="","",$B14*G14/100)</f>
        <v/>
      </c>
      <c r="I14" s="25" t="str">
        <f>IF(I$6&gt;0,'5. Tab détaillé'!K30,"")</f>
        <v/>
      </c>
      <c r="J14" s="20" t="str">
        <f>IF(I14="","",$B14*I14/100)</f>
        <v/>
      </c>
      <c r="K14" s="25" t="str">
        <f>IF(K$6&gt;0,'5. Tab détaillé'!M30,"")</f>
        <v/>
      </c>
      <c r="L14" s="20" t="str">
        <f>IF(K14="","",$B14*K14/100)</f>
        <v/>
      </c>
      <c r="M14" s="256"/>
    </row>
    <row r="15" spans="1:17" ht="30" customHeight="1" thickBot="1" x14ac:dyDescent="0.25">
      <c r="A15" s="27" t="s">
        <v>18</v>
      </c>
      <c r="B15" s="44" t="str">
        <f>IF(SUM(B9:B14)&lt;&gt;100,"ERREUR si &lt;&gt;100 !",SUM(B9:B14))</f>
        <v>ERREUR si &lt;&gt;100 !</v>
      </c>
      <c r="C15" s="28"/>
      <c r="D15" s="29">
        <f>SUM(D9:D13)</f>
        <v>0</v>
      </c>
      <c r="E15" s="28"/>
      <c r="F15" s="29">
        <f>SUM(F9:F13)</f>
        <v>0</v>
      </c>
      <c r="G15" s="28"/>
      <c r="H15" s="29">
        <f>SUM(H9:H13)</f>
        <v>0</v>
      </c>
      <c r="I15" s="28"/>
      <c r="J15" s="29">
        <f>SUM(J9:J13)</f>
        <v>0</v>
      </c>
      <c r="K15" s="28"/>
      <c r="L15" s="29">
        <f>SUM(L9:L13)</f>
        <v>0</v>
      </c>
    </row>
    <row r="16" spans="1:17" ht="27.75" customHeight="1" thickBot="1" x14ac:dyDescent="0.25">
      <c r="A16" s="142" t="s">
        <v>19</v>
      </c>
      <c r="B16" s="143"/>
      <c r="C16" s="274">
        <f>RANK(D15,$D15:$L15)</f>
        <v>1</v>
      </c>
      <c r="D16" s="275"/>
      <c r="E16" s="274">
        <f>RANK(F15,$C15:$L15)</f>
        <v>1</v>
      </c>
      <c r="F16" s="275"/>
      <c r="G16" s="274">
        <f>RANK(H15,$C15:$L15)</f>
        <v>1</v>
      </c>
      <c r="H16" s="275"/>
      <c r="I16" s="274">
        <f>RANK(J15,$C15:$L15)</f>
        <v>1</v>
      </c>
      <c r="J16" s="275"/>
      <c r="K16" s="274">
        <f>RANK(L15,$C15:$L15)</f>
        <v>1</v>
      </c>
      <c r="L16" s="275"/>
    </row>
    <row r="17" spans="1:14" s="62" customFormat="1" x14ac:dyDescent="0.2">
      <c r="A17" s="74"/>
      <c r="B17" s="74"/>
      <c r="C17" s="272" t="s">
        <v>121</v>
      </c>
      <c r="D17" s="273"/>
      <c r="E17" s="273"/>
      <c r="F17" s="273"/>
      <c r="G17" s="273"/>
      <c r="H17" s="273"/>
      <c r="I17" s="273"/>
      <c r="J17" s="273"/>
      <c r="K17" s="273"/>
      <c r="L17" s="273"/>
    </row>
    <row r="18" spans="1:14" ht="30" customHeight="1" x14ac:dyDescent="0.2">
      <c r="A18" s="126" t="s">
        <v>2</v>
      </c>
      <c r="B18" s="45"/>
      <c r="C18" s="30"/>
      <c r="D18" s="30"/>
      <c r="E18" s="30"/>
      <c r="F18" s="30"/>
      <c r="G18" s="30"/>
      <c r="H18" s="30"/>
      <c r="I18" s="47"/>
      <c r="J18" s="47"/>
      <c r="K18" s="47"/>
      <c r="L18" s="31"/>
      <c r="M18" s="62"/>
      <c r="N18" s="62"/>
    </row>
    <row r="19" spans="1:14" ht="30" customHeight="1" x14ac:dyDescent="0.2">
      <c r="A19" s="126" t="s">
        <v>3</v>
      </c>
      <c r="B19" s="45"/>
      <c r="C19" s="30"/>
      <c r="D19" s="30"/>
      <c r="E19" s="30"/>
      <c r="F19" s="30"/>
      <c r="G19" s="30"/>
      <c r="H19" s="30"/>
      <c r="I19" s="47"/>
      <c r="J19" s="47"/>
      <c r="K19" s="47"/>
      <c r="L19" s="31"/>
    </row>
    <row r="20" spans="1:14" ht="30" customHeight="1" x14ac:dyDescent="0.2">
      <c r="A20" s="126" t="s">
        <v>1</v>
      </c>
      <c r="B20" s="46"/>
      <c r="C20" s="30"/>
      <c r="D20" s="30"/>
      <c r="E20" s="30"/>
      <c r="F20" s="30"/>
      <c r="G20" s="30"/>
      <c r="H20" s="30"/>
      <c r="I20" s="48"/>
      <c r="J20" s="48"/>
      <c r="K20" s="48"/>
      <c r="L20" s="7"/>
    </row>
    <row r="21" spans="1:14" x14ac:dyDescent="0.2">
      <c r="A21" s="32"/>
      <c r="B21" s="32"/>
      <c r="C21" s="30"/>
      <c r="D21" s="30"/>
      <c r="E21" s="30"/>
      <c r="F21" s="30"/>
      <c r="G21" s="30"/>
      <c r="H21" s="30"/>
      <c r="I21" s="30"/>
      <c r="J21" s="30"/>
      <c r="K21" s="30"/>
      <c r="L21" s="30"/>
    </row>
    <row r="22" spans="1:14" x14ac:dyDescent="0.2">
      <c r="B22" s="32"/>
      <c r="C22" s="30"/>
      <c r="D22" s="30"/>
      <c r="E22" s="33"/>
      <c r="F22" s="33"/>
      <c r="G22" s="30"/>
      <c r="H22" s="30"/>
      <c r="I22" s="30"/>
      <c r="J22" s="30"/>
      <c r="K22" s="30"/>
      <c r="L22" s="30"/>
    </row>
    <row r="38" spans="1:2" x14ac:dyDescent="0.2">
      <c r="A38" s="1"/>
      <c r="B38" s="1"/>
    </row>
  </sheetData>
  <dataConsolidate/>
  <mergeCells count="27">
    <mergeCell ref="C17:L17"/>
    <mergeCell ref="K16:L16"/>
    <mergeCell ref="E4:F5"/>
    <mergeCell ref="G4:H5"/>
    <mergeCell ref="I4:J5"/>
    <mergeCell ref="G16:H16"/>
    <mergeCell ref="I16:J16"/>
    <mergeCell ref="G6:H6"/>
    <mergeCell ref="I6:J6"/>
    <mergeCell ref="E6:F6"/>
    <mergeCell ref="C7:D7"/>
    <mergeCell ref="C16:D16"/>
    <mergeCell ref="E7:F7"/>
    <mergeCell ref="E16:F16"/>
    <mergeCell ref="M9:M14"/>
    <mergeCell ref="A2:L2"/>
    <mergeCell ref="A6:B6"/>
    <mergeCell ref="A7:B7"/>
    <mergeCell ref="A4:B4"/>
    <mergeCell ref="A5:B5"/>
    <mergeCell ref="I7:J7"/>
    <mergeCell ref="K7:L7"/>
    <mergeCell ref="G7:H7"/>
    <mergeCell ref="K6:L6"/>
    <mergeCell ref="C4:D5"/>
    <mergeCell ref="C6:D6"/>
    <mergeCell ref="K4:L5"/>
  </mergeCells>
  <phoneticPr fontId="6" type="noConversion"/>
  <conditionalFormatting sqref="B15">
    <cfRule type="cellIs" dxfId="1" priority="1" stopIfTrue="1" operator="greaterThan">
      <formula>100</formula>
    </cfRule>
  </conditionalFormatting>
  <dataValidations xWindow="67" yWindow="254" count="6">
    <dataValidation operator="equal" allowBlank="1" showInputMessage="1" showErrorMessage="1" errorTitle="Erreur de saisie" error="La somme des critères doit être égale à 100" sqref="B15"/>
    <dataValidation type="whole" allowBlank="1" showInputMessage="1" showErrorMessage="1" errorTitle="Pondération du prix" error="La pondération du prix doit se situer entre 20% et 80%." prompt="saisir la valeur du poids du critère, en %._x000a_Les critères doivent être classés par ordre d'importance." sqref="B9">
      <formula1>20</formula1>
      <formula2>80</formula2>
    </dataValidation>
    <dataValidation allowBlank="1" showInputMessage="1" errorTitle="Fausse note" error="Le barème des notes se situe entre 0 et 5." sqref="H9:H14 D9:D14 L9:L14 J9:J14 F9:F14"/>
    <dataValidation allowBlank="1" showInputMessage="1" showErrorMessage="1" prompt="Saisir le montant arrêté TTC" sqref="C6:L6"/>
    <dataValidation allowBlank="1" showInputMessage="1" showErrorMessage="1" prompt="saisir la valeur du poids du critère, en %._x000a_Les critères doivent être classés par ordre d'importance." sqref="B10:B14"/>
    <dataValidation allowBlank="1" showInputMessage="1" showErrorMessage="1" prompt="Saisir le nom des entreprises, la meilleure marché dans la première colonne." sqref="G4:L5 C4:D5 E4"/>
  </dataValidations>
  <hyperlinks>
    <hyperlink ref="M8" r:id="rId1"/>
    <hyperlink ref="M9" location="'2. Critères'!A1" display="onglet &quot;2. Critères&quot;"/>
    <hyperlink ref="M9:M14" location="'2. Critères'!A1" display="Onglet 2. Critères"/>
  </hyperlinks>
  <pageMargins left="0.78740157480314965" right="0.78740157480314965" top="1.2598425196850394" bottom="0.78740157480314965" header="0.39370078740157483" footer="0.39370078740157483"/>
  <pageSetup paperSize="9" scale="84" orientation="landscape" r:id="rId2"/>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legacyDrawing r:id="rId3"/>
  <legacyDrawingHF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1">
    <tabColor rgb="FFFFFF00"/>
    <pageSetUpPr fitToPage="1"/>
  </sheetPr>
  <dimension ref="A1:R57"/>
  <sheetViews>
    <sheetView zoomScaleNormal="100" workbookViewId="0">
      <pane ySplit="6" topLeftCell="A7" activePane="bottomLeft" state="frozen"/>
      <selection pane="bottomLeft"/>
    </sheetView>
  </sheetViews>
  <sheetFormatPr baseColWidth="10" defaultRowHeight="12.75" x14ac:dyDescent="0.2"/>
  <cols>
    <col min="1" max="1" width="28.7109375" customWidth="1"/>
    <col min="2" max="2" width="41.7109375" customWidth="1"/>
    <col min="3" max="3" width="5.7109375" customWidth="1"/>
    <col min="4" max="4" width="12.7109375" customWidth="1"/>
    <col min="5" max="14" width="8.7109375" customWidth="1"/>
    <col min="15" max="15" width="18.7109375" customWidth="1"/>
  </cols>
  <sheetData>
    <row r="1" spans="1:18" ht="15.75" customHeight="1" x14ac:dyDescent="0.2"/>
    <row r="2" spans="1:18" ht="30" customHeight="1" x14ac:dyDescent="0.2">
      <c r="A2" s="257" t="s">
        <v>30</v>
      </c>
      <c r="B2" s="257"/>
      <c r="C2" s="257"/>
      <c r="D2" s="257"/>
      <c r="E2" s="257"/>
      <c r="F2" s="257"/>
      <c r="G2" s="257"/>
      <c r="H2" s="257"/>
      <c r="I2" s="257"/>
      <c r="J2" s="257"/>
      <c r="K2" s="257"/>
      <c r="L2" s="257"/>
      <c r="M2" s="257"/>
      <c r="N2" s="257"/>
    </row>
    <row r="3" spans="1:18" ht="13.5" thickBot="1" x14ac:dyDescent="0.25"/>
    <row r="4" spans="1:18" s="134" customFormat="1" ht="22.5" customHeight="1" x14ac:dyDescent="0.2">
      <c r="A4" s="262" t="str">
        <f>'4. Tableau récap'!A4</f>
        <v>Objet : …</v>
      </c>
      <c r="B4" s="263"/>
      <c r="C4" s="263"/>
      <c r="D4" s="263"/>
      <c r="E4" s="280" t="str">
        <f>'4. Tableau récap'!C4</f>
        <v>Nom soumissionnaire 1
Siège social</v>
      </c>
      <c r="F4" s="281"/>
      <c r="G4" s="280" t="str">
        <f>'4. Tableau récap'!E4</f>
        <v>Nom soumissionnaire 2
Siège social</v>
      </c>
      <c r="H4" s="281"/>
      <c r="I4" s="280" t="str">
        <f>'4. Tableau récap'!G4</f>
        <v>Nom soumissionnaire 3
Siège social</v>
      </c>
      <c r="J4" s="281"/>
      <c r="K4" s="280" t="str">
        <f>'4. Tableau récap'!I4</f>
        <v>Nom soumissionnaire 4
Siège social</v>
      </c>
      <c r="L4" s="281"/>
      <c r="M4" s="280" t="str">
        <f>'4. Tableau récap'!K4</f>
        <v>Nom soumissionnaire 5
Siège social</v>
      </c>
      <c r="N4" s="281"/>
      <c r="O4" s="144" t="s">
        <v>103</v>
      </c>
    </row>
    <row r="5" spans="1:18" s="134" customFormat="1" ht="22.5" customHeight="1" x14ac:dyDescent="0.2">
      <c r="A5" s="262" t="str">
        <f>'4. Tableau récap'!A5</f>
        <v>CFC : …</v>
      </c>
      <c r="B5" s="263"/>
      <c r="C5" s="263"/>
      <c r="D5" s="263"/>
      <c r="E5" s="282"/>
      <c r="F5" s="283"/>
      <c r="G5" s="282"/>
      <c r="H5" s="283"/>
      <c r="I5" s="282"/>
      <c r="J5" s="283"/>
      <c r="K5" s="282"/>
      <c r="L5" s="283"/>
      <c r="M5" s="282"/>
      <c r="N5" s="283"/>
      <c r="O5" s="135" t="s">
        <v>200</v>
      </c>
    </row>
    <row r="6" spans="1:18" ht="53.25" customHeight="1" thickBot="1" x14ac:dyDescent="0.25">
      <c r="A6" s="127" t="s">
        <v>123</v>
      </c>
      <c r="B6" s="133" t="s">
        <v>26</v>
      </c>
      <c r="C6" s="136" t="s">
        <v>138</v>
      </c>
      <c r="D6" s="129" t="s">
        <v>124</v>
      </c>
      <c r="E6" s="128" t="s">
        <v>125</v>
      </c>
      <c r="F6" s="11" t="s">
        <v>22</v>
      </c>
      <c r="G6" s="10" t="s">
        <v>21</v>
      </c>
      <c r="H6" s="11" t="s">
        <v>22</v>
      </c>
      <c r="I6" s="10" t="s">
        <v>21</v>
      </c>
      <c r="J6" s="11" t="s">
        <v>22</v>
      </c>
      <c r="K6" s="10" t="s">
        <v>21</v>
      </c>
      <c r="L6" s="11" t="s">
        <v>22</v>
      </c>
      <c r="M6" s="10" t="s">
        <v>21</v>
      </c>
      <c r="N6" s="11" t="s">
        <v>22</v>
      </c>
      <c r="O6" s="146" t="s">
        <v>122</v>
      </c>
    </row>
    <row r="7" spans="1:18" ht="30" customHeight="1" x14ac:dyDescent="0.2">
      <c r="A7" s="9" t="s">
        <v>11</v>
      </c>
      <c r="B7" s="14" t="s">
        <v>168</v>
      </c>
      <c r="C7" s="137" t="s">
        <v>126</v>
      </c>
      <c r="D7" s="34"/>
      <c r="E7" s="35"/>
      <c r="F7" s="20" t="str">
        <f>IF(E7&gt;0,E7*D7/100*D$14/100,"")</f>
        <v/>
      </c>
      <c r="G7" s="35"/>
      <c r="H7" s="20" t="str">
        <f>IF(G7&gt;0,G7*$D7/100*D$14/100,"")</f>
        <v/>
      </c>
      <c r="I7" s="35"/>
      <c r="J7" s="20" t="str">
        <f>IF(I7&gt;0,I7*$D7/100*D$14/100,"")</f>
        <v/>
      </c>
      <c r="K7" s="35"/>
      <c r="L7" s="20" t="str">
        <f>IF(K7&gt;0,K7*$D7/100*D$14/100,"")</f>
        <v/>
      </c>
      <c r="M7" s="35"/>
      <c r="N7" s="20" t="str">
        <f>IF(M7&gt;0,M7*$D7/100*D$14/100,"")</f>
        <v/>
      </c>
      <c r="O7" s="145"/>
    </row>
    <row r="8" spans="1:18" ht="30" customHeight="1" x14ac:dyDescent="0.2">
      <c r="A8" s="9"/>
      <c r="B8" s="14" t="s">
        <v>167</v>
      </c>
      <c r="C8" s="137" t="s">
        <v>126</v>
      </c>
      <c r="D8" s="34"/>
      <c r="E8" s="35"/>
      <c r="F8" s="20" t="str">
        <f>IF(E8&gt;0,E8*D8/100*D$14/100,"")</f>
        <v/>
      </c>
      <c r="G8" s="35"/>
      <c r="H8" s="20" t="str">
        <f>IF(G8&gt;0,G8*$D8/100*D$14/100,"")</f>
        <v/>
      </c>
      <c r="I8" s="35"/>
      <c r="J8" s="20" t="str">
        <f>IF(I8&gt;0,I8*$D8/100*D$14/100,"")</f>
        <v/>
      </c>
      <c r="K8" s="35"/>
      <c r="L8" s="20" t="str">
        <f>IF(K8&gt;0,K8*$D8/100*D$14/100,"")</f>
        <v/>
      </c>
      <c r="M8" s="35"/>
      <c r="N8" s="20" t="str">
        <f>IF(M8&gt;0,M8*$D8/100*D$14/100,"")</f>
        <v/>
      </c>
      <c r="O8" s="141"/>
      <c r="R8" s="60"/>
    </row>
    <row r="9" spans="1:18" s="62" customFormat="1" ht="30" customHeight="1" x14ac:dyDescent="0.2">
      <c r="A9" s="9"/>
      <c r="B9" s="14" t="s">
        <v>169</v>
      </c>
      <c r="C9" s="137" t="s">
        <v>126</v>
      </c>
      <c r="D9" s="34"/>
      <c r="E9" s="35"/>
      <c r="F9" s="20" t="str">
        <f>IF(E9&gt;0,E9*D9/100*D$14/100,"")</f>
        <v/>
      </c>
      <c r="G9" s="35"/>
      <c r="H9" s="20" t="str">
        <f>IF(G9&gt;0,G9*$D9/100*D$14/100,"")</f>
        <v/>
      </c>
      <c r="I9" s="35"/>
      <c r="J9" s="20" t="str">
        <f>IF(I9&gt;0,I9*$D9/100*D$14/100,"")</f>
        <v/>
      </c>
      <c r="K9" s="35"/>
      <c r="L9" s="20" t="str">
        <f>IF(K9&gt;0,K9*$D9/100*D$14/100,"")</f>
        <v/>
      </c>
      <c r="M9" s="35"/>
      <c r="N9" s="20" t="str">
        <f>IF(M9&gt;0,M9*$D9/100*D$14/100,"")</f>
        <v/>
      </c>
      <c r="O9" s="141"/>
      <c r="R9" s="60"/>
    </row>
    <row r="10" spans="1:18" ht="30" customHeight="1" x14ac:dyDescent="0.2">
      <c r="A10" s="9"/>
      <c r="B10" s="14" t="s">
        <v>179</v>
      </c>
      <c r="C10" s="137" t="s">
        <v>127</v>
      </c>
      <c r="D10" s="34"/>
      <c r="E10" s="35"/>
      <c r="F10" s="20" t="str">
        <f>IF(E10&gt;0,E10*D10/100*D$14/100,"")</f>
        <v/>
      </c>
      <c r="G10" s="35"/>
      <c r="H10" s="20" t="str">
        <f>IF(G10&gt;0,G10*$D10/100*D$14/100,"")</f>
        <v/>
      </c>
      <c r="I10" s="35"/>
      <c r="J10" s="20" t="str">
        <f>IF(I10&gt;0,I10*$D10/100*D$14/100,"")</f>
        <v/>
      </c>
      <c r="K10" s="35"/>
      <c r="L10" s="20" t="str">
        <f>IF(K10&gt;0,K10*$D10/100*D$14/100,"")</f>
        <v/>
      </c>
      <c r="M10" s="35"/>
      <c r="N10" s="20" t="str">
        <f>IF(M10&gt;0,M10*$D10/100*D$14/100,"")</f>
        <v/>
      </c>
      <c r="O10" s="141"/>
    </row>
    <row r="11" spans="1:18" s="62" customFormat="1" ht="30" customHeight="1" x14ac:dyDescent="0.2">
      <c r="A11" s="9"/>
      <c r="B11" s="14" t="s">
        <v>202</v>
      </c>
      <c r="C11" s="138" t="s">
        <v>128</v>
      </c>
      <c r="D11" s="39"/>
      <c r="E11" s="35"/>
      <c r="F11" s="20"/>
      <c r="G11" s="35"/>
      <c r="H11" s="20"/>
      <c r="I11" s="35"/>
      <c r="J11" s="20"/>
      <c r="K11" s="35"/>
      <c r="L11" s="20"/>
      <c r="M11" s="35"/>
      <c r="N11" s="20"/>
      <c r="O11" s="141"/>
    </row>
    <row r="12" spans="1:18" ht="30" customHeight="1" x14ac:dyDescent="0.2">
      <c r="A12" s="9"/>
      <c r="B12" s="14" t="s">
        <v>203</v>
      </c>
      <c r="C12" s="138" t="s">
        <v>129</v>
      </c>
      <c r="D12" s="39"/>
      <c r="E12" s="35"/>
      <c r="F12" s="20" t="str">
        <f>IF(E12&gt;0,E12*D12/100*D$14/100,"")</f>
        <v/>
      </c>
      <c r="G12" s="35"/>
      <c r="H12" s="20" t="str">
        <f>IF(G12&gt;0,G12*$D12/100*D$14/100,"")</f>
        <v/>
      </c>
      <c r="I12" s="35"/>
      <c r="J12" s="20" t="str">
        <f>IF(I12&gt;0,I12*$D12/100*D$14/100,"")</f>
        <v/>
      </c>
      <c r="K12" s="35"/>
      <c r="L12" s="20" t="str">
        <f>IF(K12&gt;0,K12*$D12/100*D$14/100,"")</f>
        <v/>
      </c>
      <c r="M12" s="35"/>
      <c r="N12" s="20" t="str">
        <f>IF(M12&gt;0,M12*$D12/100*D$14/100,"")</f>
        <v/>
      </c>
      <c r="O12" s="141"/>
      <c r="Q12" s="60"/>
    </row>
    <row r="13" spans="1:18" ht="30" customHeight="1" thickBot="1" x14ac:dyDescent="0.25">
      <c r="A13" s="24"/>
      <c r="B13" s="49" t="s">
        <v>31</v>
      </c>
      <c r="C13" s="54"/>
      <c r="D13" s="52" t="str">
        <f>IF(SUM(D7:D12)&lt;&gt;100,"ERREUR",SUM(D7:D12))</f>
        <v>ERREUR</v>
      </c>
      <c r="E13" s="42"/>
      <c r="F13" s="20" t="str">
        <f>IF(E13&gt;0,E13*D13/100*D$14/100,"")</f>
        <v/>
      </c>
      <c r="G13" s="26"/>
      <c r="H13" s="20" t="str">
        <f>IF(G13&gt;0,G13*$D13/100*D$14/100,"")</f>
        <v/>
      </c>
      <c r="I13" s="26"/>
      <c r="J13" s="20" t="str">
        <f>IF(I13&gt;0,I13*$D13/100*D$14/100,"")</f>
        <v/>
      </c>
      <c r="K13" s="26"/>
      <c r="L13" s="20" t="str">
        <f>IF(K13&gt;0,K13*$D13/100*D$14/100,"")</f>
        <v/>
      </c>
      <c r="M13" s="26"/>
      <c r="N13" s="20" t="str">
        <f>IF(M13&gt;0,M13*$D13/100*D$14/100,"")</f>
        <v/>
      </c>
    </row>
    <row r="14" spans="1:18" ht="30" customHeight="1" thickBot="1" x14ac:dyDescent="0.25">
      <c r="A14" s="284" t="s">
        <v>29</v>
      </c>
      <c r="B14" s="285"/>
      <c r="C14" s="55"/>
      <c r="D14" s="53">
        <f>'4. Tableau récap'!B10</f>
        <v>0</v>
      </c>
      <c r="E14" s="43" t="str">
        <f>IF(($D14=0),"",(F14/$D14)*100)</f>
        <v/>
      </c>
      <c r="F14" s="21">
        <f>SUM(F7:F13)</f>
        <v>0</v>
      </c>
      <c r="G14" s="29" t="str">
        <f>IF(($D14=0),"",(H14/$D14)*100)</f>
        <v/>
      </c>
      <c r="H14" s="21">
        <f>SUM(H7:H13)</f>
        <v>0</v>
      </c>
      <c r="I14" s="29" t="str">
        <f>IF(($D14=0),"",(J14/$D14)*100)</f>
        <v/>
      </c>
      <c r="J14" s="21">
        <f>SUM(J7:J13)</f>
        <v>0</v>
      </c>
      <c r="K14" s="29" t="str">
        <f>IF(($D14=0),"",(L14/$D14)*100)</f>
        <v/>
      </c>
      <c r="L14" s="21">
        <f>SUM(L7:L13)</f>
        <v>0</v>
      </c>
      <c r="M14" s="29" t="str">
        <f>IF(($D14=0),"",(N14/$D14)*100)</f>
        <v/>
      </c>
      <c r="N14" s="21">
        <f>SUM(N7:N13)</f>
        <v>0</v>
      </c>
    </row>
    <row r="15" spans="1:18" ht="30" customHeight="1" x14ac:dyDescent="0.2">
      <c r="A15" s="15" t="s">
        <v>14</v>
      </c>
      <c r="B15" s="16" t="s">
        <v>171</v>
      </c>
      <c r="C15" s="139" t="s">
        <v>130</v>
      </c>
      <c r="D15" s="37"/>
      <c r="E15" s="35"/>
      <c r="F15" s="20" t="str">
        <f>IF(E15&gt;0,E15*$D15/100*D$19/100,"")</f>
        <v/>
      </c>
      <c r="G15" s="36"/>
      <c r="H15" s="20" t="str">
        <f>IF(G15&gt;0,G15*$D15/100*D$19/100,"")</f>
        <v/>
      </c>
      <c r="I15" s="36"/>
      <c r="J15" s="20" t="str">
        <f>IF(I15&gt;0,I15*$D15/100*D$19/100,"")</f>
        <v/>
      </c>
      <c r="K15" s="36"/>
      <c r="L15" s="20" t="str">
        <f>IF(K15&gt;0,K15*$D15/100*D$19/100,"")</f>
        <v/>
      </c>
      <c r="M15" s="36"/>
      <c r="N15" s="20" t="str">
        <f>IF(M15&gt;0,M15*$D15/100*D$19/100,"")</f>
        <v/>
      </c>
    </row>
    <row r="16" spans="1:18" ht="30" customHeight="1" x14ac:dyDescent="0.2">
      <c r="A16" s="9"/>
      <c r="B16" s="14" t="s">
        <v>172</v>
      </c>
      <c r="C16" s="137" t="s">
        <v>131</v>
      </c>
      <c r="D16" s="34"/>
      <c r="E16" s="35"/>
      <c r="F16" s="20" t="str">
        <f>IF(E16&gt;0,E16*$D16/100*D$19/100,"")</f>
        <v/>
      </c>
      <c r="G16" s="35"/>
      <c r="H16" s="20" t="str">
        <f>IF(G16&gt;0,G16*$D16/100*D$19/100,"")</f>
        <v/>
      </c>
      <c r="I16" s="35"/>
      <c r="J16" s="20" t="str">
        <f>IF(I16&gt;0,I16*$D16/100*D$19/100,"")</f>
        <v/>
      </c>
      <c r="K16" s="35"/>
      <c r="L16" s="20" t="str">
        <f>IF(K16&gt;0,K16*$D16/100*D$19/100,"")</f>
        <v/>
      </c>
      <c r="M16" s="35"/>
      <c r="N16" s="20" t="str">
        <f>IF(M16&gt;0,M16*$D16/100*D$19/100,"")</f>
        <v/>
      </c>
    </row>
    <row r="17" spans="1:14" ht="30" customHeight="1" x14ac:dyDescent="0.2">
      <c r="A17" s="9"/>
      <c r="B17" s="14" t="s">
        <v>173</v>
      </c>
      <c r="C17" s="182" t="s">
        <v>209</v>
      </c>
      <c r="D17" s="39"/>
      <c r="E17" s="35"/>
      <c r="F17" s="20" t="str">
        <f>IF(E17&gt;0,E17*$D17/100*D$19/100,"")</f>
        <v/>
      </c>
      <c r="G17" s="35"/>
      <c r="H17" s="20" t="str">
        <f>IF(G17&gt;0,G17*$D17/100*D$19/100,"")</f>
        <v/>
      </c>
      <c r="I17" s="35"/>
      <c r="J17" s="20" t="str">
        <f>IF(I17&gt;0,I17*$D17/100*D$19/100,"")</f>
        <v/>
      </c>
      <c r="K17" s="35"/>
      <c r="L17" s="20" t="str">
        <f>IF(K17&gt;0,K17*$D17/100*D$19/100,"")</f>
        <v/>
      </c>
      <c r="M17" s="35"/>
      <c r="N17" s="20" t="str">
        <f>IF(M17&gt;0,M17*$D17/100*D$19/100,"")</f>
        <v/>
      </c>
    </row>
    <row r="18" spans="1:14" ht="30" customHeight="1" thickBot="1" x14ac:dyDescent="0.25">
      <c r="A18" s="24"/>
      <c r="B18" s="49" t="s">
        <v>31</v>
      </c>
      <c r="C18" s="54"/>
      <c r="D18" s="52" t="str">
        <f>IF(SUM(D15:D17)&lt;&gt;100,"ERREUR",SUM(D15:D17))</f>
        <v>ERREUR</v>
      </c>
      <c r="E18" s="42"/>
      <c r="F18" s="20" t="str">
        <f>IF(E18&gt;0,E18*$D18/100*D$19/100,"")</f>
        <v/>
      </c>
      <c r="G18" s="26"/>
      <c r="H18" s="20" t="str">
        <f>IF(G18&gt;0,G18*$D18/100*D$19/100,"")</f>
        <v/>
      </c>
      <c r="I18" s="26"/>
      <c r="J18" s="20" t="str">
        <f>IF(I18&gt;0,I18*$D18/100*D$19/100,"")</f>
        <v/>
      </c>
      <c r="K18" s="26"/>
      <c r="L18" s="20" t="str">
        <f>IF(K18&gt;0,K18*$D18/100*D$19/100,"")</f>
        <v/>
      </c>
      <c r="M18" s="26"/>
      <c r="N18" s="20" t="str">
        <f>IF(M18&gt;0,M18*$D18/100*D$19/100,"")</f>
        <v/>
      </c>
    </row>
    <row r="19" spans="1:14" ht="30" customHeight="1" thickBot="1" x14ac:dyDescent="0.25">
      <c r="A19" s="284" t="s">
        <v>29</v>
      </c>
      <c r="B19" s="285"/>
      <c r="C19" s="55"/>
      <c r="D19" s="53">
        <f>'4. Tableau récap'!B11</f>
        <v>0</v>
      </c>
      <c r="E19" s="43" t="str">
        <f>IF(($D19=0),"",(F19/$D19)*100)</f>
        <v/>
      </c>
      <c r="F19" s="21">
        <f t="shared" ref="F19:N19" si="0">SUM(F15:F18)</f>
        <v>0</v>
      </c>
      <c r="G19" s="29" t="str">
        <f>IF(($D19=0),"",(H19/$D19)*100)</f>
        <v/>
      </c>
      <c r="H19" s="21">
        <f t="shared" si="0"/>
        <v>0</v>
      </c>
      <c r="I19" s="29" t="str">
        <f>IF(($D19=0),"",(J19/$D19)*100)</f>
        <v/>
      </c>
      <c r="J19" s="21">
        <f t="shared" si="0"/>
        <v>0</v>
      </c>
      <c r="K19" s="29" t="str">
        <f>IF(($D19=0),"",(L19/$D19)*100)</f>
        <v/>
      </c>
      <c r="L19" s="21">
        <f t="shared" si="0"/>
        <v>0</v>
      </c>
      <c r="M19" s="29" t="str">
        <f>IF(($D19=0),"",(N19/$D19)*100)</f>
        <v/>
      </c>
      <c r="N19" s="21">
        <f t="shared" si="0"/>
        <v>0</v>
      </c>
    </row>
    <row r="20" spans="1:14" ht="30" customHeight="1" x14ac:dyDescent="0.2">
      <c r="A20" s="15" t="s">
        <v>15</v>
      </c>
      <c r="B20" s="16" t="s">
        <v>204</v>
      </c>
      <c r="C20" s="139" t="s">
        <v>132</v>
      </c>
      <c r="D20" s="37"/>
      <c r="E20" s="36"/>
      <c r="F20" s="20" t="str">
        <f t="shared" ref="F20:F25" si="1">IF(E20&gt;0,E20*$D20/100*D$26/100,"")</f>
        <v/>
      </c>
      <c r="G20" s="36"/>
      <c r="H20" s="20" t="str">
        <f t="shared" ref="H20:H25" si="2">IF(G20&gt;0,G20*$D20/100*D$26/100,"")</f>
        <v/>
      </c>
      <c r="I20" s="36"/>
      <c r="J20" s="20" t="str">
        <f t="shared" ref="J20:J25" si="3">IF(I20&gt;0,I20*$D20/100*D$26/100,"")</f>
        <v/>
      </c>
      <c r="K20" s="36"/>
      <c r="L20" s="20" t="str">
        <f t="shared" ref="L20:L25" si="4">IF(K20&gt;0,K20*$D20/100*D$26/100,"")</f>
        <v/>
      </c>
      <c r="M20" s="36"/>
      <c r="N20" s="20" t="str">
        <f t="shared" ref="N20:N25" si="5">IF(M20&gt;0,M20*$D20/100*D$26/100,"")</f>
        <v/>
      </c>
    </row>
    <row r="21" spans="1:14" ht="30" customHeight="1" x14ac:dyDescent="0.2">
      <c r="A21" s="9"/>
      <c r="B21" s="14" t="s">
        <v>205</v>
      </c>
      <c r="C21" s="137" t="s">
        <v>133</v>
      </c>
      <c r="D21" s="34"/>
      <c r="E21" s="35"/>
      <c r="F21" s="20" t="str">
        <f t="shared" si="1"/>
        <v/>
      </c>
      <c r="G21" s="35"/>
      <c r="H21" s="20" t="str">
        <f t="shared" si="2"/>
        <v/>
      </c>
      <c r="I21" s="35"/>
      <c r="J21" s="20" t="str">
        <f t="shared" si="3"/>
        <v/>
      </c>
      <c r="K21" s="35"/>
      <c r="L21" s="20" t="str">
        <f t="shared" si="4"/>
        <v/>
      </c>
      <c r="M21" s="35"/>
      <c r="N21" s="20" t="str">
        <f t="shared" si="5"/>
        <v/>
      </c>
    </row>
    <row r="22" spans="1:14" ht="30" customHeight="1" x14ac:dyDescent="0.2">
      <c r="A22" s="9"/>
      <c r="B22" s="14" t="s">
        <v>206</v>
      </c>
      <c r="C22" s="137" t="s">
        <v>134</v>
      </c>
      <c r="D22" s="34"/>
      <c r="E22" s="35"/>
      <c r="F22" s="20" t="str">
        <f t="shared" si="1"/>
        <v/>
      </c>
      <c r="G22" s="35"/>
      <c r="H22" s="20" t="str">
        <f t="shared" si="2"/>
        <v/>
      </c>
      <c r="I22" s="35"/>
      <c r="J22" s="20" t="str">
        <f t="shared" si="3"/>
        <v/>
      </c>
      <c r="K22" s="35"/>
      <c r="L22" s="20" t="str">
        <f t="shared" si="4"/>
        <v/>
      </c>
      <c r="M22" s="35"/>
      <c r="N22" s="20" t="str">
        <f t="shared" si="5"/>
        <v/>
      </c>
    </row>
    <row r="23" spans="1:14" ht="30" customHeight="1" x14ac:dyDescent="0.2">
      <c r="A23" s="9"/>
      <c r="B23" s="14" t="s">
        <v>207</v>
      </c>
      <c r="C23" s="137" t="s">
        <v>135</v>
      </c>
      <c r="D23" s="34"/>
      <c r="E23" s="35"/>
      <c r="F23" s="20" t="str">
        <f t="shared" si="1"/>
        <v/>
      </c>
      <c r="G23" s="35"/>
      <c r="H23" s="20" t="str">
        <f t="shared" si="2"/>
        <v/>
      </c>
      <c r="I23" s="35"/>
      <c r="J23" s="20" t="str">
        <f t="shared" si="3"/>
        <v/>
      </c>
      <c r="K23" s="35"/>
      <c r="L23" s="20" t="str">
        <f t="shared" si="4"/>
        <v/>
      </c>
      <c r="M23" s="35"/>
      <c r="N23" s="20" t="str">
        <f t="shared" si="5"/>
        <v/>
      </c>
    </row>
    <row r="24" spans="1:14" ht="30" customHeight="1" x14ac:dyDescent="0.2">
      <c r="A24" s="9"/>
      <c r="B24" s="14" t="s">
        <v>208</v>
      </c>
      <c r="C24" s="137" t="s">
        <v>136</v>
      </c>
      <c r="D24" s="34"/>
      <c r="E24" s="35"/>
      <c r="F24" s="20" t="str">
        <f t="shared" si="1"/>
        <v/>
      </c>
      <c r="G24" s="35"/>
      <c r="H24" s="20" t="str">
        <f t="shared" si="2"/>
        <v/>
      </c>
      <c r="I24" s="35"/>
      <c r="J24" s="20" t="str">
        <f t="shared" si="3"/>
        <v/>
      </c>
      <c r="K24" s="35"/>
      <c r="L24" s="20" t="str">
        <f t="shared" si="4"/>
        <v/>
      </c>
      <c r="M24" s="35"/>
      <c r="N24" s="20" t="str">
        <f t="shared" si="5"/>
        <v/>
      </c>
    </row>
    <row r="25" spans="1:14" ht="30" customHeight="1" thickBot="1" x14ac:dyDescent="0.25">
      <c r="A25" s="24"/>
      <c r="B25" s="49" t="s">
        <v>31</v>
      </c>
      <c r="C25" s="54"/>
      <c r="D25" s="52" t="str">
        <f>IF(SUM(D20:D24)&lt;&gt;100,"ERREUR",SUM(D20:D24))</f>
        <v>ERREUR</v>
      </c>
      <c r="E25" s="42"/>
      <c r="F25" s="20" t="str">
        <f t="shared" si="1"/>
        <v/>
      </c>
      <c r="G25" s="26"/>
      <c r="H25" s="20" t="str">
        <f t="shared" si="2"/>
        <v/>
      </c>
      <c r="I25" s="26"/>
      <c r="J25" s="20" t="str">
        <f t="shared" si="3"/>
        <v/>
      </c>
      <c r="K25" s="26"/>
      <c r="L25" s="20" t="str">
        <f t="shared" si="4"/>
        <v/>
      </c>
      <c r="M25" s="26"/>
      <c r="N25" s="20" t="str">
        <f t="shared" si="5"/>
        <v/>
      </c>
    </row>
    <row r="26" spans="1:14" ht="30" customHeight="1" thickBot="1" x14ac:dyDescent="0.25">
      <c r="A26" s="284" t="s">
        <v>29</v>
      </c>
      <c r="B26" s="285"/>
      <c r="C26" s="55"/>
      <c r="D26" s="53">
        <f>'4. Tableau récap'!B12</f>
        <v>0</v>
      </c>
      <c r="E26" s="43" t="str">
        <f>IF(($D26=0),"",(F26/$D26)*100)</f>
        <v/>
      </c>
      <c r="F26" s="21">
        <f>SUM(F20:F25)</f>
        <v>0</v>
      </c>
      <c r="G26" s="29" t="str">
        <f>IF(($D26=0),"",(H26/$D26)*100)</f>
        <v/>
      </c>
      <c r="H26" s="21">
        <f>SUM(H20:H25)</f>
        <v>0</v>
      </c>
      <c r="I26" s="29" t="str">
        <f>IF(($D26=0),"",(J26/$D26)*100)</f>
        <v/>
      </c>
      <c r="J26" s="21">
        <f>SUM(J20:J25)</f>
        <v>0</v>
      </c>
      <c r="K26" s="29" t="str">
        <f>IF(($D26=0),"",(L26/$D26)*100)</f>
        <v/>
      </c>
      <c r="L26" s="21">
        <f>SUM(L20:L25)</f>
        <v>0</v>
      </c>
      <c r="M26" s="29" t="str">
        <f>IF(($D26=0),"",(N26/$D26)*100)</f>
        <v/>
      </c>
      <c r="N26" s="21">
        <f>SUM(N20:N25)</f>
        <v>0</v>
      </c>
    </row>
    <row r="27" spans="1:14" ht="30" customHeight="1" x14ac:dyDescent="0.2">
      <c r="A27" s="15" t="s">
        <v>5</v>
      </c>
      <c r="B27" s="16" t="s">
        <v>5</v>
      </c>
      <c r="C27" s="140" t="s">
        <v>137</v>
      </c>
      <c r="D27" s="40"/>
      <c r="E27" s="36"/>
      <c r="F27" s="22" t="str">
        <f>IF(E27&gt;0,E27*$D27/100*D$29/100,"")</f>
        <v/>
      </c>
      <c r="G27" s="36"/>
      <c r="H27" s="22" t="str">
        <f>IF(G27&gt;0,G27*$D27/100*D$29/100,"")</f>
        <v/>
      </c>
      <c r="I27" s="36"/>
      <c r="J27" s="22" t="str">
        <f>IF(I27&gt;0,I27*$D27/100*D$29/100,"")</f>
        <v/>
      </c>
      <c r="K27" s="36"/>
      <c r="L27" s="22" t="str">
        <f>IF(K27&gt;0,K27*$D27/100*D$29/100,"")</f>
        <v/>
      </c>
      <c r="M27" s="36"/>
      <c r="N27" s="22" t="str">
        <f>IF(M27&gt;0,M27*$D27/100*D$29/100,"")</f>
        <v/>
      </c>
    </row>
    <row r="28" spans="1:14" ht="30" customHeight="1" thickBot="1" x14ac:dyDescent="0.25">
      <c r="A28" s="24"/>
      <c r="B28" s="49" t="s">
        <v>31</v>
      </c>
      <c r="C28" s="54"/>
      <c r="D28" s="56" t="str">
        <f>IF(D27&lt;&gt;100,"ERREUR",D27)</f>
        <v>ERREUR</v>
      </c>
      <c r="E28" s="50"/>
      <c r="F28" s="22" t="str">
        <f>IF(E28&gt;0,E28*$D28/100*D$29/100,"")</f>
        <v/>
      </c>
      <c r="G28" s="51"/>
      <c r="H28" s="22" t="str">
        <f>IF(G28&gt;0,G28*$D28/100*D$29/100,"")</f>
        <v/>
      </c>
      <c r="I28" s="51"/>
      <c r="J28" s="22" t="str">
        <f>IF(I28&gt;0,I28*$D28/100*D$29/100,"")</f>
        <v/>
      </c>
      <c r="K28" s="51"/>
      <c r="L28" s="22" t="str">
        <f>IF(K28&gt;0,K28*$D28/100*F$29/100,"")</f>
        <v/>
      </c>
      <c r="M28" s="51"/>
      <c r="N28" s="22" t="str">
        <f>IF(M28&gt;0,M28*$D28/100*H$29/100,"")</f>
        <v/>
      </c>
    </row>
    <row r="29" spans="1:14" ht="30" customHeight="1" thickBot="1" x14ac:dyDescent="0.25">
      <c r="A29" s="284" t="s">
        <v>29</v>
      </c>
      <c r="B29" s="285"/>
      <c r="C29" s="55"/>
      <c r="D29" s="53">
        <f>'4. Tableau récap'!B13</f>
        <v>0</v>
      </c>
      <c r="E29" s="43" t="str">
        <f>IF(($D29=0),"",(F29/$D29)*100)</f>
        <v/>
      </c>
      <c r="F29" s="21">
        <f t="shared" ref="F29:N29" si="6">SUM(F27:F28)</f>
        <v>0</v>
      </c>
      <c r="G29" s="29" t="str">
        <f>IF(($D29=0),"",(H29/$D29)*100)</f>
        <v/>
      </c>
      <c r="H29" s="21">
        <f t="shared" si="6"/>
        <v>0</v>
      </c>
      <c r="I29" s="29" t="str">
        <f>IF(($D29=0),"",(J29/$D29)*100)</f>
        <v/>
      </c>
      <c r="J29" s="21">
        <f t="shared" si="6"/>
        <v>0</v>
      </c>
      <c r="K29" s="29" t="str">
        <f>IF(($D29=0),"",(L29/$D29)*100)</f>
        <v/>
      </c>
      <c r="L29" s="21">
        <f t="shared" si="6"/>
        <v>0</v>
      </c>
      <c r="M29" s="29" t="str">
        <f>IF(($D29=0),"",(N29/$D29)*100)</f>
        <v/>
      </c>
      <c r="N29" s="21">
        <f t="shared" si="6"/>
        <v>0</v>
      </c>
    </row>
    <row r="30" spans="1:14" ht="30" customHeight="1" x14ac:dyDescent="0.2">
      <c r="A30" s="15" t="e">
        <f>IF(#REF!&gt;0,#REF!,"Critère supplémentaire")</f>
        <v>#REF!</v>
      </c>
      <c r="B30" s="16" t="str">
        <f>'4. Tableau récap'!A14</f>
        <v>…</v>
      </c>
      <c r="C30" s="57"/>
      <c r="D30" s="40"/>
      <c r="E30" s="38"/>
      <c r="F30" s="22" t="str">
        <f>IF(E30&gt;0,E30*$D30/100*D$32/100,"")</f>
        <v/>
      </c>
      <c r="G30" s="38"/>
      <c r="H30" s="22" t="str">
        <f>IF(G30&gt;0,G30*$D30/100*D$32/100,"")</f>
        <v/>
      </c>
      <c r="I30" s="38"/>
      <c r="J30" s="22" t="str">
        <f>IF(I30&gt;0,I30*$D30/100*D$32/100,"")</f>
        <v/>
      </c>
      <c r="K30" s="38"/>
      <c r="L30" s="22" t="str">
        <f>IF(K30&gt;0,K30*$D30/100*D$32/100,"")</f>
        <v/>
      </c>
      <c r="M30" s="38"/>
      <c r="N30" s="22" t="str">
        <f>IF(M30&gt;0,M30*$D30/100*D$32/100,"")</f>
        <v/>
      </c>
    </row>
    <row r="31" spans="1:14" ht="30" customHeight="1" thickBot="1" x14ac:dyDescent="0.25">
      <c r="A31" s="24"/>
      <c r="B31" s="49" t="s">
        <v>31</v>
      </c>
      <c r="C31" s="54"/>
      <c r="D31" s="56" t="str">
        <f>IF(D30&lt;&gt;100,"ERREUR",D30)</f>
        <v>ERREUR</v>
      </c>
      <c r="E31" s="42"/>
      <c r="F31" s="22" t="str">
        <f>IF(E31&gt;0,E31*$D31/100*D$32/100,"")</f>
        <v/>
      </c>
      <c r="G31" s="26"/>
      <c r="H31" s="22" t="str">
        <f>IF(G31&gt;0,G31*$D31/100*F$32/100,"")</f>
        <v/>
      </c>
      <c r="I31" s="26"/>
      <c r="J31" s="22" t="str">
        <f>IF(I31&gt;0,I31*$D31/100*H$32/100,"")</f>
        <v/>
      </c>
      <c r="K31" s="26"/>
      <c r="L31" s="22" t="str">
        <f>IF(K31&gt;0,K31*$D31/100*J$32/100,"")</f>
        <v/>
      </c>
      <c r="M31" s="26"/>
      <c r="N31" s="22" t="str">
        <f>IF(M31&gt;0,M31*$D31/100*L$32/100,"")</f>
        <v/>
      </c>
    </row>
    <row r="32" spans="1:14" ht="30" customHeight="1" thickBot="1" x14ac:dyDescent="0.25">
      <c r="A32" s="284" t="s">
        <v>29</v>
      </c>
      <c r="B32" s="285"/>
      <c r="C32" s="55"/>
      <c r="D32" s="53">
        <f>'4. Tableau récap'!B14</f>
        <v>0</v>
      </c>
      <c r="E32" s="43" t="str">
        <f>IF(($D32=0),"",(F32/$D32)*100)</f>
        <v/>
      </c>
      <c r="F32" s="21">
        <f t="shared" ref="F32:N32" si="7">SUM(F30:F31)</f>
        <v>0</v>
      </c>
      <c r="G32" s="29" t="str">
        <f>IF(($D32=0),"",(H32/$D32)*100)</f>
        <v/>
      </c>
      <c r="H32" s="21">
        <f t="shared" si="7"/>
        <v>0</v>
      </c>
      <c r="I32" s="29" t="str">
        <f>IF(($D32=0),"",(J32/$D32)*100)</f>
        <v/>
      </c>
      <c r="J32" s="21">
        <f t="shared" si="7"/>
        <v>0</v>
      </c>
      <c r="K32" s="29" t="str">
        <f>IF(($D32=0),"",(L32/$D32)*100)</f>
        <v/>
      </c>
      <c r="L32" s="21">
        <f t="shared" si="7"/>
        <v>0</v>
      </c>
      <c r="M32" s="29" t="str">
        <f>IF(($D32=0),"",(N32/$D32)*100)</f>
        <v/>
      </c>
      <c r="N32" s="21">
        <f t="shared" si="7"/>
        <v>0</v>
      </c>
    </row>
    <row r="33" spans="1:14" s="62" customFormat="1" ht="13.5" customHeight="1" x14ac:dyDescent="0.2">
      <c r="A33" s="74"/>
      <c r="B33" s="74"/>
      <c r="C33" s="278" t="s">
        <v>116</v>
      </c>
      <c r="D33" s="279"/>
      <c r="E33" s="279"/>
      <c r="F33" s="279"/>
      <c r="G33" s="279"/>
      <c r="H33" s="279"/>
      <c r="I33" s="279"/>
      <c r="J33" s="279"/>
      <c r="K33" s="279"/>
      <c r="L33" s="279"/>
      <c r="M33" s="279"/>
      <c r="N33" s="279"/>
    </row>
    <row r="34" spans="1:14" ht="30" customHeight="1" x14ac:dyDescent="0.25">
      <c r="A34" s="126" t="s">
        <v>2</v>
      </c>
      <c r="B34" s="147">
        <f>'4. Tableau récap'!B18</f>
        <v>0</v>
      </c>
      <c r="C34" s="68"/>
      <c r="D34" s="13"/>
      <c r="E34" s="69"/>
      <c r="F34" s="69"/>
      <c r="G34" s="13"/>
      <c r="H34" s="13"/>
      <c r="I34" s="13"/>
      <c r="J34" s="13"/>
      <c r="K34" s="70"/>
      <c r="L34" s="70"/>
      <c r="M34" s="70"/>
      <c r="N34" s="70"/>
    </row>
    <row r="35" spans="1:14" ht="30" customHeight="1" x14ac:dyDescent="0.25">
      <c r="A35" s="126" t="s">
        <v>3</v>
      </c>
      <c r="B35" s="147"/>
      <c r="C35" s="68"/>
      <c r="D35" s="13"/>
      <c r="E35" s="69"/>
      <c r="F35" s="69"/>
      <c r="G35" s="13"/>
      <c r="H35" s="13"/>
      <c r="I35" s="13"/>
      <c r="J35" s="13"/>
      <c r="K35" s="70"/>
      <c r="L35" s="70"/>
      <c r="M35" s="70"/>
      <c r="N35" s="70"/>
    </row>
    <row r="36" spans="1:14" ht="30" customHeight="1" x14ac:dyDescent="0.25">
      <c r="A36" s="126" t="s">
        <v>1</v>
      </c>
      <c r="B36" s="148">
        <f>'4. Tableau récap'!B20</f>
        <v>0</v>
      </c>
      <c r="C36" s="71"/>
      <c r="D36" s="72"/>
      <c r="E36" s="13"/>
      <c r="F36" s="13"/>
      <c r="G36" s="73"/>
      <c r="H36" s="73"/>
      <c r="I36" s="73"/>
      <c r="J36" s="73"/>
      <c r="K36" s="70"/>
      <c r="L36" s="70"/>
      <c r="M36" s="70"/>
      <c r="N36" s="70"/>
    </row>
    <row r="37" spans="1:14" ht="15.75" customHeight="1" x14ac:dyDescent="0.2">
      <c r="A37" s="5"/>
      <c r="B37" s="5"/>
      <c r="C37" s="5"/>
      <c r="D37" s="5"/>
      <c r="G37" s="3"/>
      <c r="H37" s="3"/>
      <c r="I37" s="3"/>
      <c r="J37" s="3"/>
      <c r="K37" s="8"/>
      <c r="L37" s="8"/>
      <c r="M37" s="8"/>
      <c r="N37" s="8"/>
    </row>
    <row r="38" spans="1:14" ht="17.25" customHeight="1" x14ac:dyDescent="0.2">
      <c r="A38" s="5"/>
      <c r="B38" s="5"/>
      <c r="C38" s="5"/>
      <c r="D38" s="5"/>
      <c r="G38" s="3"/>
      <c r="H38" s="3"/>
      <c r="I38" s="3"/>
      <c r="J38" s="3"/>
      <c r="K38" s="7"/>
      <c r="L38" s="7"/>
      <c r="M38" s="7"/>
      <c r="N38" s="7"/>
    </row>
    <row r="39" spans="1:14" x14ac:dyDescent="0.2">
      <c r="A39" s="5"/>
      <c r="B39" s="5"/>
      <c r="C39" s="5"/>
      <c r="D39" s="5"/>
      <c r="G39" s="3"/>
      <c r="H39" s="3"/>
      <c r="I39" s="3"/>
      <c r="J39" s="3"/>
      <c r="K39" s="8"/>
      <c r="L39" s="8"/>
      <c r="M39" s="8"/>
      <c r="N39" s="8"/>
    </row>
    <row r="40" spans="1:14" x14ac:dyDescent="0.2">
      <c r="A40" s="5"/>
      <c r="B40" s="5"/>
      <c r="C40" s="5"/>
      <c r="D40" s="5"/>
      <c r="G40" s="3"/>
      <c r="H40" s="3"/>
      <c r="I40" s="3"/>
      <c r="J40" s="3"/>
      <c r="K40" s="3"/>
      <c r="L40" s="3"/>
      <c r="M40" s="3"/>
      <c r="N40" s="3"/>
    </row>
    <row r="41" spans="1:14" x14ac:dyDescent="0.2">
      <c r="A41" s="5"/>
      <c r="B41" s="5"/>
      <c r="C41" s="5"/>
      <c r="D41" s="5"/>
      <c r="G41" s="4"/>
      <c r="H41" s="4"/>
      <c r="I41" s="3"/>
      <c r="J41" s="3"/>
      <c r="K41" s="3"/>
      <c r="L41" s="3"/>
      <c r="M41" s="3"/>
      <c r="N41" s="3"/>
    </row>
    <row r="57" spans="1:4" x14ac:dyDescent="0.2">
      <c r="A57" s="1"/>
      <c r="B57" s="1"/>
      <c r="C57" s="1"/>
      <c r="D57" s="1"/>
    </row>
  </sheetData>
  <dataConsolidate/>
  <mergeCells count="14">
    <mergeCell ref="C33:N33"/>
    <mergeCell ref="A2:N2"/>
    <mergeCell ref="A4:D4"/>
    <mergeCell ref="A5:D5"/>
    <mergeCell ref="E4:F5"/>
    <mergeCell ref="M4:N5"/>
    <mergeCell ref="A32:B32"/>
    <mergeCell ref="G4:H5"/>
    <mergeCell ref="I4:J5"/>
    <mergeCell ref="K4:L5"/>
    <mergeCell ref="A14:B14"/>
    <mergeCell ref="A19:B19"/>
    <mergeCell ref="A26:B26"/>
    <mergeCell ref="A29:B29"/>
  </mergeCells>
  <phoneticPr fontId="6" type="noConversion"/>
  <conditionalFormatting sqref="D29 D26 D14 D32 D19">
    <cfRule type="cellIs" dxfId="0" priority="1" stopIfTrue="1" operator="greaterThan">
      <formula>100</formula>
    </cfRule>
  </conditionalFormatting>
  <dataValidations xWindow="680" yWindow="546" count="9">
    <dataValidation operator="equal" allowBlank="1" showInputMessage="1" showErrorMessage="1" errorTitle="Erreur de saisie" error="La somme des critères doit être égale à 100" sqref="D29 D26 D14 D19 D32"/>
    <dataValidation allowBlank="1" showInputMessage="1" errorTitle="Fausse note" error="Le barème des notes se situe entre 0 et 5." sqref="M19 G32 I14 M26 E32 K19 E26 G26 I26 I29 G29 E29 K26 K14 E19 G19 I19 G14 M14 E14 K29 M29 K32 M32 I32 L7:L31 F7:F31 H7:H31 J7:J31 N7:N31"/>
    <dataValidation allowBlank="1" showInputMessage="1" showErrorMessage="1" prompt="saisir la valeur du poids du critère, en %." sqref="D15:D18 D27:D28 D30:D31 D7:D13 D20:D25"/>
    <dataValidation type="whole" allowBlank="1" showInputMessage="1" showErrorMessage="1" errorTitle="Fausse note" error="Le barème des notes se situe entre 0 et 5." prompt="Saisir la note attribuée (valeur entre 0 et 5)" sqref="E18 E15:E16 E20:E23 E27:E28 E30:E31 E7:E13 E25">
      <formula1>0</formula1>
      <formula2>5</formula2>
    </dataValidation>
    <dataValidation type="whole" allowBlank="1" showInputMessage="1" showErrorMessage="1" errorTitle="Fausse note" error="Le barème des notes se situe entre 0 et 5." prompt="Saisir la note attribuée_x000a_(valeur entre 0 et 5)" sqref="K30:K31 G30:G31 I30:I31 M30:M31 G18 I18 K18 M18 G27:G28 I27:I28 K27:K28 M27:M28 G15:G16 I15:I16 K15:K16 M15:M16 G20:G23 I20:I23 K20:K23 M20:M23 M7:M13 K7:K13 I7:I13 G7:G13 M25 K25 I25 G25">
      <formula1>0</formula1>
      <formula2>5</formula2>
    </dataValidation>
    <dataValidation allowBlank="1" showInputMessage="1" showErrorMessage="1" prompt="Saisir le nom des entreprises, la meilleure marché dans la première colonne." sqref="E4:N5"/>
    <dataValidation type="decimal" allowBlank="1" showInputMessage="1" errorTitle="Fausse note" error="Le barème des notes se situe entre 0 et 5." prompt="Saisir la note attribuée (valeur entre 0 et 5)" sqref="E17">
      <formula1>0</formula1>
      <formula2>5</formula2>
    </dataValidation>
    <dataValidation type="decimal" allowBlank="1" showInputMessage="1" showErrorMessage="1" errorTitle="Fausse note" error="Le barème des notes se situe entre 0 et 5." prompt="Saisir la note attribuée_x000a_(valeur entre 0 et 5)" sqref="G17 I17 K17 M17 G24 I24 K24 M24">
      <formula1>0</formula1>
      <formula2>5</formula2>
    </dataValidation>
    <dataValidation type="decimal" allowBlank="1" showInputMessage="1" showErrorMessage="1" errorTitle="Fausse note" error="Le barème des notes se situe entre 0 et 5." prompt="Saisir la note attribuée (valeur entre 0 et 5)" sqref="E24">
      <formula1>0</formula1>
      <formula2>5</formula2>
    </dataValidation>
  </dataValidations>
  <hyperlinks>
    <hyperlink ref="O6" r:id="rId1"/>
    <hyperlink ref="O5" location="'2. Critères'!A1" display="Onglet 2. Critères"/>
  </hyperlinks>
  <pageMargins left="0.78740157480314965" right="0.78740157480314965" top="1.2598425196850394" bottom="0.78740157480314965" header="0.39370078740157483" footer="0.39370078740157483"/>
  <pageSetup paperSize="9" scale="74" fitToHeight="0" orientation="landscape" r:id="rId2"/>
  <headerFooter differentFirst="1" alignWithMargins="0">
    <oddHeader>&amp;L&amp;"Lausanne,Normal"&amp;14Service d'architecture et du logement</oddHeader>
    <oddFooter>&amp;L&amp;6Propriété ARLO. &amp;"Arial,Gras"Tous droits réservés&amp;C&amp;7&amp;P/&amp;N&amp;R&amp;6&amp;F</oddFooter>
    <firstHeader>&amp;L&amp;G&amp;R&amp;G</firstHeader>
    <firstFooter>&amp;L&amp;6 154 Critères d'adjudication et d'évaluation
Version 07 du 22.12.22
Propriété du Service d’architecture et du logement. &amp;"Arial,Gras"Tous droits réservés&amp;C&amp;6&amp;P/&amp;N&amp;R&amp;6&amp;A
&amp;F</firstFooter>
  </headerFooter>
  <rowBreaks count="1" manualBreakCount="1">
    <brk id="19" max="16383" man="1"/>
  </rowBreaks>
  <legacy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9"/>
  <sheetViews>
    <sheetView zoomScaleNormal="100" workbookViewId="0"/>
  </sheetViews>
  <sheetFormatPr baseColWidth="10" defaultRowHeight="12.75" x14ac:dyDescent="0.2"/>
  <cols>
    <col min="1" max="1" width="23.7109375" customWidth="1"/>
    <col min="2" max="2" width="70.7109375" customWidth="1"/>
  </cols>
  <sheetData>
    <row r="1" spans="1:2" s="62" customFormat="1" ht="15.75" customHeight="1" x14ac:dyDescent="0.2"/>
    <row r="2" spans="1:2" s="62" customFormat="1" ht="30" customHeight="1" x14ac:dyDescent="0.2">
      <c r="A2" s="286" t="s">
        <v>139</v>
      </c>
      <c r="B2" s="286"/>
    </row>
    <row r="3" spans="1:2" s="62" customFormat="1" x14ac:dyDescent="0.2"/>
    <row r="4" spans="1:2" ht="21" customHeight="1" x14ac:dyDescent="0.2">
      <c r="A4" s="150"/>
      <c r="B4" s="149" t="s">
        <v>141</v>
      </c>
    </row>
    <row r="5" spans="1:2" ht="84" customHeight="1" x14ac:dyDescent="0.2">
      <c r="A5" s="78" t="s">
        <v>52</v>
      </c>
      <c r="B5" s="151" t="s">
        <v>140</v>
      </c>
    </row>
    <row r="6" spans="1:2" s="62" customFormat="1" ht="84" customHeight="1" x14ac:dyDescent="0.2">
      <c r="A6" s="78" t="s">
        <v>53</v>
      </c>
      <c r="B6" s="151" t="s">
        <v>61</v>
      </c>
    </row>
    <row r="7" spans="1:2" s="62" customFormat="1" ht="84" customHeight="1" x14ac:dyDescent="0.2">
      <c r="A7" s="78" t="s">
        <v>54</v>
      </c>
      <c r="B7" s="151" t="s">
        <v>61</v>
      </c>
    </row>
    <row r="8" spans="1:2" s="62" customFormat="1" ht="84" customHeight="1" x14ac:dyDescent="0.2">
      <c r="A8" s="78" t="s">
        <v>55</v>
      </c>
      <c r="B8" s="151" t="s">
        <v>61</v>
      </c>
    </row>
    <row r="9" spans="1:2" s="62" customFormat="1" ht="84" customHeight="1" x14ac:dyDescent="0.2">
      <c r="A9" s="78" t="s">
        <v>56</v>
      </c>
      <c r="B9" s="151" t="s">
        <v>61</v>
      </c>
    </row>
  </sheetData>
  <mergeCells count="1">
    <mergeCell ref="A2:B2"/>
  </mergeCells>
  <pageMargins left="0.78740157480314965" right="0.78740157480314965" top="1.2598425196850394" bottom="0.78740157480314965" header="0.39370078740157483" footer="0.39370078740157483"/>
  <pageSetup paperSize="9" scale="92" orientation="portrait" r:id="rId1"/>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pageSetUpPr fitToPage="1"/>
  </sheetPr>
  <dimension ref="A1:F12"/>
  <sheetViews>
    <sheetView zoomScaleNormal="100" zoomScaleSheetLayoutView="100" workbookViewId="0"/>
  </sheetViews>
  <sheetFormatPr baseColWidth="10" defaultRowHeight="12.75" x14ac:dyDescent="0.2"/>
  <cols>
    <col min="1" max="16384" width="11.42578125" style="130"/>
  </cols>
  <sheetData>
    <row r="1" spans="1:6" ht="16.5" customHeight="1" x14ac:dyDescent="0.2"/>
    <row r="2" spans="1:6" ht="30" customHeight="1" x14ac:dyDescent="0.2">
      <c r="A2" s="287" t="s">
        <v>25</v>
      </c>
      <c r="B2" s="288"/>
      <c r="C2" s="288"/>
      <c r="D2" s="288"/>
      <c r="E2" s="288"/>
      <c r="F2" s="288"/>
    </row>
    <row r="5" spans="1:6" x14ac:dyDescent="0.2">
      <c r="A5" s="152"/>
    </row>
    <row r="7" spans="1:6" ht="10.5" customHeight="1" x14ac:dyDescent="0.2"/>
    <row r="8" spans="1:6" ht="15.75" customHeight="1" x14ac:dyDescent="0.2">
      <c r="A8" s="130" t="s">
        <v>32</v>
      </c>
    </row>
    <row r="9" spans="1:6" ht="15.75" customHeight="1" x14ac:dyDescent="0.2">
      <c r="A9" s="130" t="s">
        <v>33</v>
      </c>
    </row>
    <row r="10" spans="1:6" ht="15.75" customHeight="1" x14ac:dyDescent="0.2">
      <c r="A10" s="130" t="s">
        <v>34</v>
      </c>
    </row>
    <row r="12" spans="1:6" ht="15.75" customHeight="1" x14ac:dyDescent="0.2">
      <c r="A12" s="130" t="s">
        <v>142</v>
      </c>
    </row>
  </sheetData>
  <mergeCells count="1">
    <mergeCell ref="A2:F2"/>
  </mergeCells>
  <phoneticPr fontId="6" type="noConversion"/>
  <pageMargins left="0.78740157480314965" right="0.78740157480314965" top="1.2598425196850394" bottom="0.78740157480314965" header="0.39370078740157483" footer="0.39370078740157483"/>
  <pageSetup paperSize="9" orientation="landscape" r:id="rId1"/>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drawing r:id="rId2"/>
  <legacyDrawing r:id="rId3"/>
  <legacyDrawingHF r:id="rId4"/>
  <oleObjects>
    <mc:AlternateContent xmlns:mc="http://schemas.openxmlformats.org/markup-compatibility/2006">
      <mc:Choice Requires="x14">
        <oleObject progId="Equation.3" shapeId="8208" r:id="rId5">
          <objectPr defaultSize="0" autoPict="0" r:id="rId6">
            <anchor moveWithCells="1" sizeWithCells="1">
              <from>
                <xdr:col>0</xdr:col>
                <xdr:colOff>47625</xdr:colOff>
                <xdr:row>2</xdr:row>
                <xdr:rowOff>180975</xdr:rowOff>
              </from>
              <to>
                <xdr:col>3</xdr:col>
                <xdr:colOff>457200</xdr:colOff>
                <xdr:row>6</xdr:row>
                <xdr:rowOff>0</xdr:rowOff>
              </to>
            </anchor>
          </objectPr>
        </oleObject>
      </mc:Choice>
      <mc:Fallback>
        <oleObject progId="Equation.3" shapeId="8208" r:id="rId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3"/>
  <sheetViews>
    <sheetView zoomScaleNormal="100" workbookViewId="0"/>
  </sheetViews>
  <sheetFormatPr baseColWidth="10" defaultRowHeight="12.75" x14ac:dyDescent="0.2"/>
  <sheetData>
    <row r="1" spans="1:22" s="62" customFormat="1" ht="15.75" customHeight="1" x14ac:dyDescent="0.2"/>
    <row r="2" spans="1:22" s="134" customFormat="1" ht="30" customHeight="1" x14ac:dyDescent="0.2">
      <c r="A2" s="290" t="s">
        <v>144</v>
      </c>
      <c r="B2" s="291"/>
      <c r="C2" s="291"/>
      <c r="D2" s="291"/>
      <c r="E2" s="291"/>
      <c r="F2" s="291"/>
      <c r="G2" s="291"/>
      <c r="H2" s="291"/>
      <c r="I2" s="291"/>
      <c r="J2" s="291"/>
      <c r="K2" s="291"/>
      <c r="L2" s="291"/>
      <c r="M2" s="291"/>
      <c r="N2" s="291"/>
      <c r="O2" s="291"/>
      <c r="P2" s="291"/>
      <c r="Q2" s="291"/>
      <c r="R2" s="291"/>
      <c r="S2" s="291"/>
      <c r="T2" s="291"/>
      <c r="U2" s="291"/>
      <c r="V2" s="291"/>
    </row>
    <row r="3" spans="1:22" s="62" customFormat="1" x14ac:dyDescent="0.2"/>
    <row r="37" spans="1:12" s="62" customFormat="1" x14ac:dyDescent="0.2"/>
    <row r="41" spans="1:12" x14ac:dyDescent="0.2">
      <c r="A41" s="278" t="s">
        <v>116</v>
      </c>
      <c r="B41" s="186"/>
      <c r="C41" s="186"/>
      <c r="D41" s="186"/>
      <c r="E41" s="186"/>
      <c r="F41" s="186"/>
      <c r="G41" s="186"/>
      <c r="H41" s="186"/>
      <c r="I41" s="186"/>
      <c r="J41" s="153"/>
      <c r="K41" s="153"/>
      <c r="L41" s="153"/>
    </row>
    <row r="43" spans="1:12" ht="15.75" customHeight="1" x14ac:dyDescent="0.2">
      <c r="A43" s="154" t="s">
        <v>143</v>
      </c>
      <c r="B43" s="289" t="s">
        <v>145</v>
      </c>
      <c r="C43" s="289"/>
      <c r="D43" s="289"/>
    </row>
  </sheetData>
  <mergeCells count="3">
    <mergeCell ref="B43:D43"/>
    <mergeCell ref="A41:I41"/>
    <mergeCell ref="A2:V2"/>
  </mergeCells>
  <hyperlinks>
    <hyperlink ref="B43:D43" r:id="rId1" display="Annexe Q Critères d'aptitude"/>
  </hyperlinks>
  <pageMargins left="0.78740157480314965" right="0.78740157480314965" top="1.2598425196850394" bottom="0.78740157480314965" header="0.39370078740157483" footer="0.39370078740157483"/>
  <pageSetup paperSize="9" scale="52" orientation="landscape" r:id="rId2"/>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drawing r:id="rId3"/>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5"/>
  <sheetViews>
    <sheetView zoomScaleNormal="100" workbookViewId="0"/>
  </sheetViews>
  <sheetFormatPr baseColWidth="10" defaultRowHeight="12.75" x14ac:dyDescent="0.2"/>
  <cols>
    <col min="1" max="16384" width="11.42578125" style="62"/>
  </cols>
  <sheetData>
    <row r="1" spans="1:23" ht="15.75" customHeight="1" x14ac:dyDescent="0.2"/>
    <row r="2" spans="1:23" s="134" customFormat="1" ht="30" customHeight="1" x14ac:dyDescent="0.2">
      <c r="A2" s="290" t="s">
        <v>146</v>
      </c>
      <c r="B2" s="291"/>
      <c r="C2" s="291"/>
      <c r="D2" s="291"/>
      <c r="E2" s="291"/>
      <c r="F2" s="291"/>
      <c r="G2" s="291"/>
      <c r="H2" s="291"/>
      <c r="I2" s="291"/>
      <c r="J2" s="291"/>
      <c r="K2" s="291"/>
      <c r="L2" s="291"/>
      <c r="M2" s="291"/>
      <c r="N2" s="291"/>
      <c r="O2" s="291"/>
      <c r="P2" s="291"/>
      <c r="Q2" s="291"/>
      <c r="R2" s="291"/>
      <c r="S2" s="291"/>
      <c r="T2" s="291"/>
      <c r="U2" s="291"/>
      <c r="V2" s="291"/>
      <c r="W2" s="292"/>
    </row>
    <row r="53" spans="1:12" x14ac:dyDescent="0.2">
      <c r="A53" s="278" t="s">
        <v>116</v>
      </c>
      <c r="B53" s="186"/>
      <c r="C53" s="186"/>
      <c r="D53" s="186"/>
      <c r="E53" s="186"/>
      <c r="F53" s="186"/>
      <c r="G53" s="186"/>
      <c r="H53" s="186"/>
      <c r="I53" s="186"/>
      <c r="J53" s="153"/>
      <c r="K53" s="153"/>
      <c r="L53" s="153"/>
    </row>
    <row r="55" spans="1:12" ht="15.75" customHeight="1" x14ac:dyDescent="0.2">
      <c r="A55" s="154" t="s">
        <v>143</v>
      </c>
      <c r="B55" s="289" t="s">
        <v>145</v>
      </c>
      <c r="C55" s="289"/>
      <c r="D55" s="289"/>
    </row>
  </sheetData>
  <mergeCells count="3">
    <mergeCell ref="A53:I53"/>
    <mergeCell ref="B55:D55"/>
    <mergeCell ref="A2:W2"/>
  </mergeCells>
  <hyperlinks>
    <hyperlink ref="B55:D55" r:id="rId1" display="Annexe Q Critères d'aptitude"/>
  </hyperlinks>
  <pageMargins left="0.78740157480314965" right="0.78740157480314965" top="1.2598425196850394" bottom="0.78740157480314965" header="0.39370078740157483" footer="0.39370078740157483"/>
  <pageSetup paperSize="9" scale="50" orientation="landscape" r:id="rId2"/>
  <headerFooter alignWithMargins="0">
    <oddHeader>&amp;L&amp;G&amp;R&amp;G</oddHeader>
    <oddFooter>&amp;L&amp;6 154 Critères d'adjudication et d'évaluation
Version 07 du 22.12.22
Propriété du Service d’architecture et du logement. &amp;"Arial,Gras"Tous droits réservés&amp;C&amp;7&amp;P/&amp;N&amp;R&amp;6&amp;A
&amp;F</oddFooter>
  </headerFooter>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RCH - Document ISO" ma:contentTypeID="0x0101004801886421260F4AB080E3A5A91344D700475A803DC6F202419262A0C5B4247053" ma:contentTypeVersion="14" ma:contentTypeDescription="" ma:contentTypeScope="" ma:versionID="cdbb59226c676267277efa48e9680a71">
  <xsd:schema xmlns:xsd="http://www.w3.org/2001/XMLSchema" xmlns:xs="http://www.w3.org/2001/XMLSchema" xmlns:p="http://schemas.microsoft.com/office/2006/metadata/properties" xmlns:ns1="11ce60bc-8515-4cbd-abbe-298db7b78ebf" targetNamespace="http://schemas.microsoft.com/office/2006/metadata/properties" ma:root="true" ma:fieldsID="3c9beab9305ccfaf4bb76595637cdf1e" ns1:_="">
    <xsd:import namespace="11ce60bc-8515-4cbd-abbe-298db7b78ebf"/>
    <xsd:element name="properties">
      <xsd:complexType>
        <xsd:sequence>
          <xsd:element name="documentManagement">
            <xsd:complexType>
              <xsd:all>
                <xsd:element ref="ns1:VdlArchDocumentNumber" minOccurs="0"/>
                <xsd:element ref="ns1:VdlArchDocumentType" minOccurs="0"/>
                <xsd:element ref="ns1:VdlArchDocumentOwner" minOccurs="0"/>
                <xsd:element ref="ns1:VdlArchDocumentProcessus" minOccurs="0"/>
                <xsd:element ref="ns1:VdlArchComments" minOccurs="0"/>
                <xsd:element ref="ns1:VdlArchDocumentVersion" minOccurs="0"/>
                <xsd:element ref="ns1:VdlArchDocumentVersionDate" minOccurs="0"/>
                <xsd:element ref="ns1: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ce60bc-8515-4cbd-abbe-298db7b78ebf" elementFormDefault="qualified">
    <xsd:import namespace="http://schemas.microsoft.com/office/2006/documentManagement/types"/>
    <xsd:import namespace="http://schemas.microsoft.com/office/infopath/2007/PartnerControls"/>
    <xsd:element name="VdlArchDocumentNumber" ma:index="0" nillable="true" ma:displayName="Numéro" ma:internalName="VdlArchDocumentNumber" ma:readOnly="false">
      <xsd:simpleType>
        <xsd:restriction base="dms:Text">
          <xsd:maxLength value="255"/>
        </xsd:restriction>
      </xsd:simpleType>
    </xsd:element>
    <xsd:element name="VdlArchDocumentType" ma:index="3" nillable="true" ma:displayName="Type de document" ma:indexed="true" ma:list="{78a46c19-cdd0-427d-b0d5-0dee03be5226}" ma:internalName="VdlArchDocumentType" ma:readOnly="false" ma:showField="Title" ma:web="11ce60bc-8515-4cbd-abbe-298db7b78ebf">
      <xsd:simpleType>
        <xsd:restriction base="dms:Lookup"/>
      </xsd:simpleType>
    </xsd:element>
    <xsd:element name="VdlArchDocumentOwner" ma:index="4" nillable="true" ma:displayName="Propriétaire du document" ma:indexed="true" ma:list="{ee2100eb-5c24-4e81-a9b5-75152a2e6efc}" ma:internalName="VdlArchDocumentOwner" ma:readOnly="false" ma:showField="Title" ma:web="11ce60bc-8515-4cbd-abbe-298db7b78ebf">
      <xsd:simpleType>
        <xsd:restriction base="dms:Lookup"/>
      </xsd:simpleType>
    </xsd:element>
    <xsd:element name="VdlArchDocumentProcessus" ma:index="5" nillable="true" ma:displayName="Processus concerné" ma:indexed="true" ma:list="{0e86c182-aced-4993-a4c4-5bbe19cf527b}" ma:internalName="VdlArchDocumentProcessus" ma:readOnly="false" ma:showField="Title" ma:web="11ce60bc-8515-4cbd-abbe-298db7b78ebf">
      <xsd:simpleType>
        <xsd:restriction base="dms:Lookup"/>
      </xsd:simpleType>
    </xsd:element>
    <xsd:element name="VdlArchComments" ma:index="6" nillable="true" ma:displayName="Remarques" ma:internalName="VdlArchComments" ma:readOnly="false">
      <xsd:simpleType>
        <xsd:restriction base="dms:Note">
          <xsd:maxLength value="255"/>
        </xsd:restriction>
      </xsd:simpleType>
    </xsd:element>
    <xsd:element name="VdlArchDocumentVersion" ma:index="7" nillable="true" ma:displayName="Révision du document" ma:default="1" ma:internalName="VdlArchDocumentVersion" ma:readOnly="false">
      <xsd:simpleType>
        <xsd:restriction base="dms:Text">
          <xsd:maxLength value="255"/>
        </xsd:restriction>
      </xsd:simpleType>
    </xsd:element>
    <xsd:element name="VdlArchDocumentVersionDate" ma:index="8" nillable="true" ma:displayName="Date de révision" ma:default="[today]" ma:format="DateOnly" ma:internalName="VdlArchDocumentVersionDate" ma:readOnly="false">
      <xsd:simpleType>
        <xsd:restriction base="dms:DateTime"/>
      </xsd:simpleType>
    </xsd:element>
    <xsd:element name="SharedWithUsers" ma:index="15"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Type de contenu"/>
        <xsd:element ref="dc:title" minOccurs="0" maxOccurs="1" ma:index="2"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VdlArchDocumentProcessus xmlns="11ce60bc-8515-4cbd-abbe-298db7b78ebf">6</VdlArchDocumentProcessus>
    <VdlArchDocumentVersion xmlns="11ce60bc-8515-4cbd-abbe-298db7b78ebf">05</VdlArchDocumentVersion>
    <VdlArchDocumentVersionDate xmlns="11ce60bc-8515-4cbd-abbe-298db7b78ebf">2022-07-19T22:00:00+00:00</VdlArchDocumentVersionDate>
    <VdlArchDocumentType xmlns="11ce60bc-8515-4cbd-abbe-298db7b78ebf">4</VdlArchDocumentType>
    <VdlArchComments xmlns="11ce60bc-8515-4cbd-abbe-298db7b78ebf" xsi:nil="true"/>
    <VdlArchDocumentNumber xmlns="11ce60bc-8515-4cbd-abbe-298db7b78ebf">154</VdlArchDocumentNumber>
    <VdlArchDocumentOwner xmlns="11ce60bc-8515-4cbd-abbe-298db7b78ebf">1</VdlArchDocument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B0FFBD-5628-4A82-BF18-D14708B7BD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ce60bc-8515-4cbd-abbe-298db7b78e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47F510-930F-48BF-866E-0790BD008656}">
  <ds:schemaRefs>
    <ds:schemaRef ds:uri="http://schemas.microsoft.com/office/2006/metadata/properties"/>
    <ds:schemaRef ds:uri="11ce60bc-8515-4cbd-abbe-298db7b78ebf"/>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A0B6ABB-3029-47C9-8ADB-DDC402E4A8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26</vt:i4>
      </vt:variant>
    </vt:vector>
  </HeadingPairs>
  <TitlesOfParts>
    <vt:vector size="39" baseType="lpstr">
      <vt:lpstr>1. Intro</vt:lpstr>
      <vt:lpstr>2. Critères</vt:lpstr>
      <vt:lpstr>3. Conformité</vt:lpstr>
      <vt:lpstr>4. Tableau récap</vt:lpstr>
      <vt:lpstr>5. Tab détaillé</vt:lpstr>
      <vt:lpstr>6. Avantage offre</vt:lpstr>
      <vt:lpstr>7. Not prix</vt:lpstr>
      <vt:lpstr>8. Aide not Q1-5</vt:lpstr>
      <vt:lpstr>9. Aide not Q6-9</vt:lpstr>
      <vt:lpstr>10. Aide not R5-9</vt:lpstr>
      <vt:lpstr>11. Aide not R13-14</vt:lpstr>
      <vt:lpstr>12. Critère concordance</vt:lpstr>
      <vt:lpstr>13. Liste critères</vt:lpstr>
      <vt:lpstr>'13. Liste critères'!critères</vt:lpstr>
      <vt:lpstr>'2. Critères'!Impression_des_titres</vt:lpstr>
      <vt:lpstr>'3. Conformité'!Impression_des_titres</vt:lpstr>
      <vt:lpstr>'5. Tab détaillé'!Impression_des_titres</vt:lpstr>
      <vt:lpstr>'13. Liste critères'!libre</vt:lpstr>
      <vt:lpstr>'13. Liste critères'!organisation</vt:lpstr>
      <vt:lpstr>'13. Liste critères'!organisation1</vt:lpstr>
      <vt:lpstr>'13. Liste critères'!qualité</vt:lpstr>
      <vt:lpstr>'13. Liste critères'!qualité1</vt:lpstr>
      <vt:lpstr>'13. Liste critères'!référence</vt:lpstr>
      <vt:lpstr>'13. Liste critères'!références</vt:lpstr>
      <vt:lpstr>'13. Liste critères'!soumissionnaire</vt:lpstr>
      <vt:lpstr>'13. Liste critères'!soumissionnaire1</vt:lpstr>
      <vt:lpstr>'1. Intro'!Zone_d_impression</vt:lpstr>
      <vt:lpstr>'10. Aide not R5-9'!Zone_d_impression</vt:lpstr>
      <vt:lpstr>'11. Aide not R13-14'!Zone_d_impression</vt:lpstr>
      <vt:lpstr>'12. Critère concordance'!Zone_d_impression</vt:lpstr>
      <vt:lpstr>'13. Liste critères'!Zone_d_impression</vt:lpstr>
      <vt:lpstr>'2. Critères'!Zone_d_impression</vt:lpstr>
      <vt:lpstr>'3. Conformité'!Zone_d_impression</vt:lpstr>
      <vt:lpstr>'4. Tableau récap'!Zone_d_impression</vt:lpstr>
      <vt:lpstr>'5. Tab détaillé'!Zone_d_impression</vt:lpstr>
      <vt:lpstr>'6. Avantage offre'!Zone_d_impression</vt:lpstr>
      <vt:lpstr>'7. Not prix'!Zone_d_impression</vt:lpstr>
      <vt:lpstr>'8. Aide not Q1-5'!Zone_d_impression</vt:lpstr>
      <vt:lpstr>'9. Aide not Q6-9'!Zone_d_impression</vt:lpstr>
    </vt:vector>
  </TitlesOfParts>
  <Company>Ville de Laussanne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Critères d'adjudication et d'évaluation (méthode linéaire)</dc:title>
  <dc:creator>ARCH0108</dc:creator>
  <cp:lastModifiedBy>Cagliesi David</cp:lastModifiedBy>
  <cp:lastPrinted>2022-12-22T08:34:59Z</cp:lastPrinted>
  <dcterms:created xsi:type="dcterms:W3CDTF">1999-11-11T07:52:45Z</dcterms:created>
  <dcterms:modified xsi:type="dcterms:W3CDTF">2022-12-22T13:27:29Z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0x0101004801886421260F4AB080E3A5A91344D700475A803DC6F202419262A0C5B4247053</vt:lpwstr>
  </property>
</Properties>
</file>